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25" windowHeight="12795" activeTab="1"/>
  </bookViews>
  <sheets>
    <sheet name="1. Krycí list rozpočtu" sheetId="1" r:id="rId1"/>
    <sheet name="2. Rozpočet" sheetId="2" r:id="rId2"/>
  </sheets>
  <definedNames>
    <definedName name="_xlnm.Print_Titles" localSheetId="0">'1. Krycí list rozpočtu'!$1:$3</definedName>
    <definedName name="_xlnm.Print_Titles" localSheetId="1">'2. Rozpočet'!$6:$8</definedName>
  </definedNames>
  <calcPr fullCalcOnLoad="1"/>
</workbook>
</file>

<file path=xl/sharedStrings.xml><?xml version="1.0" encoding="utf-8"?>
<sst xmlns="http://schemas.openxmlformats.org/spreadsheetml/2006/main" count="482" uniqueCount="331">
  <si>
    <t>P.Č.</t>
  </si>
  <si>
    <t>KCN</t>
  </si>
  <si>
    <t>Kód položky</t>
  </si>
  <si>
    <t>Popis</t>
  </si>
  <si>
    <t>MJ</t>
  </si>
  <si>
    <t>Množstvo celkom</t>
  </si>
  <si>
    <t>Montáž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</si>
  <si>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</si>
  <si>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</si>
  <si>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</si>
  <si>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</si>
  <si>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</si>
  <si>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</si>
  <si>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</si>
  <si>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</si>
  <si>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</si>
  <si>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</si>
  <si>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</si>
  <si>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</si>
  <si>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>Práce a dodávky HSV</t>
  </si>
  <si>
    <t>Zemné práce</t>
  </si>
  <si>
    <t>001</t>
  </si>
  <si>
    <t>m2</t>
  </si>
  <si>
    <t>111201101</t>
  </si>
  <si>
    <t>Odstránenie krovín a stromov s koreňom s priemerom kmeňa do 100 mm, do 1000 m2</t>
  </si>
  <si>
    <t>111201402</t>
  </si>
  <si>
    <t>Spálenie krovín a stromov s priemeromkmeňa do 100 mm na hromadách pre plochu nad 100 do 1000m2</t>
  </si>
  <si>
    <t>111201501</t>
  </si>
  <si>
    <t>Spálenie konárov stromov s priemerom kmeňa nad 100 mm, na hromadách pre všetky druhy stromov</t>
  </si>
  <si>
    <t>ks</t>
  </si>
  <si>
    <t>112101101</t>
  </si>
  <si>
    <t>Odstránenie listnatých stromov do priemeru 300 mm, motorovou pílou</t>
  </si>
  <si>
    <t>112201101</t>
  </si>
  <si>
    <t>Odstránenie pňov na vzdial. 50 m priemeru nad 100 do 300 mm</t>
  </si>
  <si>
    <t>121101111</t>
  </si>
  <si>
    <t>Odstránenie ornice s vodor. premiestn. na hromady, so zložením na vzdialenosť do 100 m a do 100m3</t>
  </si>
  <si>
    <t>m3</t>
  </si>
  <si>
    <t>131301102</t>
  </si>
  <si>
    <t>Výkop nezapaženej jamy v hornine 4, nad 100 do 1000 m3</t>
  </si>
  <si>
    <t>131301109</t>
  </si>
  <si>
    <t>Hĺbenie nezapažených jám a zárezov. Príplatok za lepivosť horniny 4</t>
  </si>
  <si>
    <t>162301500</t>
  </si>
  <si>
    <t>Vodorovné premiestnenie vyklčovaných krovín do priemeru kmeňa 100 mm na vzdialenosť 3000 m</t>
  </si>
  <si>
    <t>162601102</t>
  </si>
  <si>
    <t>Vodorovné premiestnenie výkopku tr.1-4 do 5000 m</t>
  </si>
  <si>
    <t>162601411</t>
  </si>
  <si>
    <t>Vodorovné premiestnenie pňov nad 100 do 300 mm do 3000 m</t>
  </si>
  <si>
    <t>167101102</t>
  </si>
  <si>
    <t>Nakladanie neuľahnutého výkopku z hornín tr.1-4 nad 100 do 1000 m3</t>
  </si>
  <si>
    <t>171209002</t>
  </si>
  <si>
    <t>Poplatok za skladovanie - zemina a kamenivo (17 05) ostatné</t>
  </si>
  <si>
    <t>t</t>
  </si>
  <si>
    <t>175101201</t>
  </si>
  <si>
    <t>Obsyp objektov sypaninou z vhodných hornín 1 až 4 bez prehodenia sypaniny</t>
  </si>
  <si>
    <t>231</t>
  </si>
  <si>
    <t>180402111</t>
  </si>
  <si>
    <t>Založenie trávnika parkového výsevom v rovine do 1:5</t>
  </si>
  <si>
    <t>005</t>
  </si>
  <si>
    <t>0057211200</t>
  </si>
  <si>
    <t>Trávové semeno - parková zmes</t>
  </si>
  <si>
    <t>kg</t>
  </si>
  <si>
    <t>181201101</t>
  </si>
  <si>
    <t>Úprava pláne v násypoch v hornine 1-4 bez zhutnenia</t>
  </si>
  <si>
    <t>181301101</t>
  </si>
  <si>
    <t>Rozprestretie ornice v rovine, plocha do 500 m2,hr.do 100 mm</t>
  </si>
  <si>
    <t>183101112</t>
  </si>
  <si>
    <t>Hľbenie jamky v rovine alebo na svahu do 1:5, objem nad 0,01 do 0,02 m3</t>
  </si>
  <si>
    <t>183101113</t>
  </si>
  <si>
    <t>Hľbenie jamky v rovine alebo na svahu do 1:5, objem nad 0,02 do 0,05 m3</t>
  </si>
  <si>
    <t>184102112</t>
  </si>
  <si>
    <t>Výsadba dreviny s balom v rovine alebo na svahu do 1:5, priemer balu nad 200 do 300 mm</t>
  </si>
  <si>
    <t>026</t>
  </si>
  <si>
    <t>Výsadba na 1 stojisko( Pyracantha coccinea 7ks,Weigela florida 7ks, popínavé ruže 2ks)</t>
  </si>
  <si>
    <t>184202111</t>
  </si>
  <si>
    <t>Zakotvenie dreviny troma a viac kolmi pri priemere kolov do 100 mm pri dľžke kolov do 2 m</t>
  </si>
  <si>
    <t>052</t>
  </si>
  <si>
    <t>0521311000</t>
  </si>
  <si>
    <t>Výrez piliarsky akosť III.a bo/vj, hrúbka do 19 cm</t>
  </si>
  <si>
    <t>184921093</t>
  </si>
  <si>
    <t>Mulčovanie rastlín pri hrúbke mulča nad 50 do 100 mm na svahu do l:5</t>
  </si>
  <si>
    <t>055</t>
  </si>
  <si>
    <t>0554151000</t>
  </si>
  <si>
    <t>Mulčovacia kôra</t>
  </si>
  <si>
    <t>l</t>
  </si>
  <si>
    <t>185802111</t>
  </si>
  <si>
    <t>Hnojenie pôdy v rovine alebo na svahu do 1:5 rašelinou</t>
  </si>
  <si>
    <t>103</t>
  </si>
  <si>
    <t>1031120000</t>
  </si>
  <si>
    <t>Rašelina zahradná kompostová tr. 2 vlhká</t>
  </si>
  <si>
    <t>185803111</t>
  </si>
  <si>
    <t>Ošetrenie trávnika v rovine alebo na svahu do 1:5</t>
  </si>
  <si>
    <t>185851111</t>
  </si>
  <si>
    <t>Dovoz vody pre zálievku rastlín na vzdialenosť do 6000 m</t>
  </si>
  <si>
    <t>Zakladanie</t>
  </si>
  <si>
    <t>011</t>
  </si>
  <si>
    <t>Zvislé a kompletné konštrukcie</t>
  </si>
  <si>
    <t>311271301</t>
  </si>
  <si>
    <t>Murivo nosné PREMAC 50x20x25 s betónovou výplňou hr. 20 cm</t>
  </si>
  <si>
    <t>015</t>
  </si>
  <si>
    <t>693</t>
  </si>
  <si>
    <t>6936651000</t>
  </si>
  <si>
    <t>Geotextílie netkané polypropylénové Tatratex pp 200</t>
  </si>
  <si>
    <t>Komunikácie</t>
  </si>
  <si>
    <t>221</t>
  </si>
  <si>
    <t>564251111</t>
  </si>
  <si>
    <t>Podklad alebo podsyp zo štrkopiesku s rozprestretím, vlhčením a zhutnením po zhutnení hr.150 mm</t>
  </si>
  <si>
    <t>564281111</t>
  </si>
  <si>
    <t>Podklad alebo podsyp zo štrkopiesku s rozprestretím, vlhčením a zhutnením po zhutnení hr.300 mm</t>
  </si>
  <si>
    <t>564762115</t>
  </si>
  <si>
    <t>Podklad alebo kryt z kameniva hrubého drveného veľ. 32-63mm(vibr.štrk) po zhut.hr. 240 mm</t>
  </si>
  <si>
    <t>596911212</t>
  </si>
  <si>
    <t>Kladenie zámkovej dlažby  hr.8cm pre peších nad 20 m2</t>
  </si>
  <si>
    <t>592</t>
  </si>
  <si>
    <t>5922915300</t>
  </si>
  <si>
    <t>Premac FORUM  sivá hrúbky 8 cm</t>
  </si>
  <si>
    <t>Ostatné konštrukcie a práce-búranie</t>
  </si>
  <si>
    <t>916561111</t>
  </si>
  <si>
    <t>Osadenie záhon. obrubníka betón., do lôžka z bet. pros. tr. C 10/12,5 s bočnou oporou</t>
  </si>
  <si>
    <t>m</t>
  </si>
  <si>
    <t>5921745200</t>
  </si>
  <si>
    <t>Obrubník betónový parkový</t>
  </si>
  <si>
    <t>917762111</t>
  </si>
  <si>
    <t>Osadenie obrubníka betónového s oporou z betónu prostého tr. C 10/12, 5 do lôžka</t>
  </si>
  <si>
    <t>5921745000</t>
  </si>
  <si>
    <t>Obrubník betónový záhonový ABO 1-15 100x15x30</t>
  </si>
  <si>
    <t>003</t>
  </si>
  <si>
    <t>941955001</t>
  </si>
  <si>
    <t>Lešenie ľahké pracovné pomocné, s výškou lešeňovej podlahy do 1,20 m</t>
  </si>
  <si>
    <t>99</t>
  </si>
  <si>
    <t>Presun hmôt HSV</t>
  </si>
  <si>
    <t>998011001</t>
  </si>
  <si>
    <t>Presun hmôt pre budovy JKSO 801, 803,812,zvislá konštr.z tehál,tvárnic,z kovu výšky do 6 m</t>
  </si>
  <si>
    <t>PSV</t>
  </si>
  <si>
    <t>Práce a dodávky PSV</t>
  </si>
  <si>
    <t>711</t>
  </si>
  <si>
    <t>Izolácie proti vode a vlhkosti</t>
  </si>
  <si>
    <t>711141559</t>
  </si>
  <si>
    <t>Izolácia proti zemnej vlhkosti a tlakovej vode vodorovná NAIP pritavením</t>
  </si>
  <si>
    <t>628</t>
  </si>
  <si>
    <t>6283228200</t>
  </si>
  <si>
    <t>Pásy ťažké asfaltované Hydrobit v 60 s 35</t>
  </si>
  <si>
    <t>998711101</t>
  </si>
  <si>
    <t>Presun hmôt pre izoláciu proti vode v objektoch výšky do 6 m</t>
  </si>
  <si>
    <t>764</t>
  </si>
  <si>
    <t>Konštrukcie klampiarske</t>
  </si>
  <si>
    <t>Lemovanie pre polykarbonát</t>
  </si>
  <si>
    <t>765</t>
  </si>
  <si>
    <t>Konštrukcie - krytiny tvrdé</t>
  </si>
  <si>
    <t>Zastrešenie polykarbonátovou krytinou jednokomorovou 10 mm</t>
  </si>
  <si>
    <t>998765101</t>
  </si>
  <si>
    <t>Presun hmôt pre tvrdé krytiny v objektoch výšky do 6 m</t>
  </si>
  <si>
    <t>766</t>
  </si>
  <si>
    <t>Konštrukcie stolárske</t>
  </si>
  <si>
    <t>Montáž dverového krídla kompletiz., dokovanie samozatvárača na oceľovú zárubňu</t>
  </si>
  <si>
    <t>549</t>
  </si>
  <si>
    <t>Zatvárač dverí</t>
  </si>
  <si>
    <t>Zástrčka vrchná /spodná</t>
  </si>
  <si>
    <t>767</t>
  </si>
  <si>
    <t>Konštrukcie doplnkové kovové</t>
  </si>
  <si>
    <t>145</t>
  </si>
  <si>
    <t>Profil štvorcový 1xťahaný 50x50x4 mm</t>
  </si>
  <si>
    <t>Profil štvorcový 1xťahaný 30x30x3 mm</t>
  </si>
  <si>
    <t>Profil obdĺžnikový 1xťahaný 60x40x4 mm</t>
  </si>
  <si>
    <t>Profil obdĺžnikový 1xťahaný 50x30x4 mm</t>
  </si>
  <si>
    <t>313</t>
  </si>
  <si>
    <t>Sieť zváraná 11343 100x100 D 5 mm</t>
  </si>
  <si>
    <t>Výroba a montáž oceľovej konštrukcie</t>
  </si>
  <si>
    <t>998767101</t>
  </si>
  <si>
    <t>Presun hmôt pre kovové stavebné doplnkové konštrukcie v objektoch výšky do 6 m</t>
  </si>
  <si>
    <t>783</t>
  </si>
  <si>
    <t>Dokončovacie práce - nátery</t>
  </si>
  <si>
    <t>M</t>
  </si>
  <si>
    <t>Práce a dodávky M</t>
  </si>
  <si>
    <t>21-M</t>
  </si>
  <si>
    <t>Elektromontáže</t>
  </si>
  <si>
    <t>921</t>
  </si>
  <si>
    <t>22-M</t>
  </si>
  <si>
    <t>Montáže oznam. a zabezp. zariadení</t>
  </si>
  <si>
    <t>922</t>
  </si>
  <si>
    <t>220260503</t>
  </si>
  <si>
    <t>Rúrka pancierová D 29 mm pod omietkou alebo v podlahe, vrátane rezania závitov,montáže,bez krabíc</t>
  </si>
  <si>
    <t>345</t>
  </si>
  <si>
    <t>3450716100</t>
  </si>
  <si>
    <t>Chránička flexi DN 25</t>
  </si>
  <si>
    <t>Celkom</t>
  </si>
  <si>
    <t>Geodetické  vytýčenie stavby, skutočné zameranie stavby,geometricky plán-dig.prev.</t>
  </si>
  <si>
    <t>Názov stavby</t>
  </si>
  <si>
    <t>Triedený odpad - kontajnerové stojiská v meste Brezno</t>
  </si>
  <si>
    <t>JKSO</t>
  </si>
  <si>
    <t>Názov objektu</t>
  </si>
  <si>
    <t>EČO</t>
  </si>
  <si>
    <t>Miesto</t>
  </si>
  <si>
    <t>k.ú. Brezno</t>
  </si>
  <si>
    <t>IČO</t>
  </si>
  <si>
    <t>IČ DPH</t>
  </si>
  <si>
    <t>Objednávateľ</t>
  </si>
  <si>
    <t>Mesto Brezno</t>
  </si>
  <si>
    <t>00313319</t>
  </si>
  <si>
    <t>Projektant</t>
  </si>
  <si>
    <t xml:space="preserve">
Ing. arch. Iľanovský</t>
  </si>
  <si>
    <t>Zhotoviteľ</t>
  </si>
  <si>
    <t>Rozpočet číslo</t>
  </si>
  <si>
    <t>Spracoval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</si>
  <si>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</si>
  <si>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</si>
  <si>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</si>
  <si>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</si>
  <si>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</si>
  <si>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</si>
  <si>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</si>
  <si>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</si>
  <si>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</si>
  <si>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</si>
  <si>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</si>
  <si>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</si>
  <si>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</si>
  <si>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</si>
  <si>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</si>
  <si>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</si>
  <si>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</si>
  <si>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</si>
  <si>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13</t>
  </si>
  <si>
    <t>Zariad. staveniska</t>
  </si>
  <si>
    <t>Bez pevnej podl.</t>
  </si>
  <si>
    <t>14</t>
  </si>
  <si>
    <t>Mimostav. doprava</t>
  </si>
  <si>
    <t>Kultúrna pamiatka</t>
  </si>
  <si>
    <t>15</t>
  </si>
  <si>
    <t>Územné vplyvy</t>
  </si>
  <si>
    <t>16</t>
  </si>
  <si>
    <t>Prevádzkové vplyvy</t>
  </si>
  <si>
    <t>"M"</t>
  </si>
  <si>
    <t>17</t>
  </si>
  <si>
    <t>Ostatné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</si>
  <si>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</si>
  <si>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</si>
  <si>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</si>
  <si>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</si>
  <si>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</si>
  <si>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</si>
  <si>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</si>
  <si>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</si>
  <si>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</si>
  <si>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</si>
  <si>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</si>
  <si>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</si>
  <si>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</si>
  <si>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</si>
  <si>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</si>
  <si>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</si>
  <si>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</si>
  <si>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</si>
  <si>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</si>
  <si>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</si>
  <si>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</si>
  <si>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</si>
  <si>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</si>
  <si>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</si>
  <si>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</si>
  <si>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</si>
  <si>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</si>
  <si>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</si>
  <si>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</si>
  <si>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</si>
  <si>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</si>
  <si>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</si>
  <si>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998764101</t>
  </si>
  <si>
    <t>Presun hmôt pre konštrukcie klampiarske v objektoch výšky do 6 m</t>
  </si>
  <si>
    <t>Presun hmot pre konštrukcie stolárske v objektoch výšky do 6 m</t>
  </si>
  <si>
    <t>767161210.fc</t>
  </si>
  <si>
    <t>Montáž oceľového madla pr. 40 mm s kotviacimi prírubami</t>
  </si>
  <si>
    <t>141</t>
  </si>
  <si>
    <t>1411526300</t>
  </si>
  <si>
    <t>Rúrka bezšvíková 11353.0, vonkajší priemer D 40mm, hrúbka steny 2,9mm</t>
  </si>
  <si>
    <t>161</t>
  </si>
  <si>
    <t>1619535000</t>
  </si>
  <si>
    <t>Príruba D 100 mm</t>
  </si>
  <si>
    <t>Montáž informačných zaklapávacích reklamných tabúľ A2, A3</t>
  </si>
  <si>
    <t>548</t>
  </si>
  <si>
    <t>Zaklapávacia reklamná tabuľa A3</t>
  </si>
  <si>
    <t>Zaklapávacie reklamné tabule A2</t>
  </si>
  <si>
    <t>111.fc</t>
  </si>
  <si>
    <t>0266184200.fc</t>
  </si>
  <si>
    <t>764331230.fc</t>
  </si>
  <si>
    <t>765353411.fc</t>
  </si>
  <si>
    <t>766669117.fc</t>
  </si>
  <si>
    <t>5491631000.fc</t>
  </si>
  <si>
    <t>5491021400.fc</t>
  </si>
  <si>
    <t>5493306200.fc</t>
  </si>
  <si>
    <t>5496632000.fc</t>
  </si>
  <si>
    <t>998766101.fc</t>
  </si>
  <si>
    <t>1458437500.fc</t>
  </si>
  <si>
    <t>1458433500.fc</t>
  </si>
  <si>
    <t>1458075500.fc</t>
  </si>
  <si>
    <t>1458071500.fc</t>
  </si>
  <si>
    <t>3139511200.fc</t>
  </si>
  <si>
    <t>767161240.fc</t>
  </si>
  <si>
    <t>767652210.fc</t>
  </si>
  <si>
    <t>Montáž vrát osadených do oceľovej konštrukcie, s plochou do 6 m2</t>
  </si>
  <si>
    <t>210140516.fc</t>
  </si>
  <si>
    <t>5482302200.fc</t>
  </si>
  <si>
    <t>5482302100.fc</t>
  </si>
  <si>
    <t>210062095.fc</t>
  </si>
  <si>
    <t>3454309796.fc</t>
  </si>
  <si>
    <t xml:space="preserve">Kotvy do betónu s maticou </t>
  </si>
  <si>
    <t>Nátery oceľ.konštr. syntetické ľahkých "C" alebo veľmi ľahkých "CC"  dvojnásobné</t>
  </si>
  <si>
    <t>783125130.fc</t>
  </si>
  <si>
    <t>Ponuka uchádzača - uchádzač uvedie značku, model a popr. ďalšie údaje k ním ponúkanému materiálu/dodávke</t>
  </si>
  <si>
    <t>Príloha č. 3 - Krycí list rozpočtu</t>
  </si>
  <si>
    <t>Uchádzač</t>
  </si>
  <si>
    <t>*)</t>
  </si>
  <si>
    <t>Uchádzač, ktorý nie je platcom DPH, vyplní v položke hodnotu 0 (nula)</t>
  </si>
  <si>
    <t>Uchádzač:</t>
  </si>
  <si>
    <t xml:space="preserve">Stavba:   </t>
  </si>
  <si>
    <t>titul meno priezvisko</t>
  </si>
  <si>
    <t>funkcia</t>
  </si>
  <si>
    <t>**)</t>
  </si>
  <si>
    <t>Výsledok v položke 25 je zmluvná cena ponúknutá uchádzačom</t>
  </si>
  <si>
    <t>Dodávka 
v € bez DPH</t>
  </si>
  <si>
    <t>Montáž
v € bez DPH</t>
  </si>
  <si>
    <t>Cena celkom
v € bez DPH</t>
  </si>
  <si>
    <t>Cena jednotková 
v € bez DPH</t>
  </si>
  <si>
    <t>podpis oprávnenej osoby</t>
  </si>
  <si>
    <t>Zámok - vložka repasovateľná podľa kľúča</t>
  </si>
  <si>
    <t>Záves dlhý</t>
  </si>
  <si>
    <t>318271001.fc</t>
  </si>
  <si>
    <t>Murivo z tvárnic PREMAC-MACLIT hr.190 mm so zálievkou, farba sivá</t>
  </si>
  <si>
    <t>Osadenie solárneho LED reflektora 2W s pohybovým senzorom, oddeleným solárnym panelom a vymeniteľnými nabíjateľnými batériami  vrátane zapojenia</t>
  </si>
  <si>
    <r>
      <t xml:space="preserve">Príloha č. 3 - Rozpočet </t>
    </r>
    <r>
      <rPr>
        <b/>
        <sz val="14"/>
        <color indexed="49"/>
        <rFont val="Calibri"/>
        <family val="2"/>
      </rPr>
      <t>– upravené úplné znenie</t>
    </r>
  </si>
  <si>
    <t>Betón základových pásov prostý tr. C16/20</t>
  </si>
  <si>
    <t>Výstuž pre murivo nosné PREMAC s betónovou výplňou z ocele 10505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</si>
</sst>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###;\-####"/>
    <numFmt numFmtId="167" formatCode="#,##0.00;\-#,##0.00"/>
    <numFmt numFmtId="168" formatCode="0.00%;\-0.00%"/>
    <numFmt numFmtId="169" formatCode="#,##0.00_ ;\-#,##0.00\ "/>
    <numFmt numFmtId="170" formatCode="0.000"/>
    <numFmt numFmtId="171" formatCode="#,##0.000_ ;\-#,##0.000\ "/>
    <numFmt numFmtId="172" formatCode="#,##0.000"/>
    <numFmt numFmtId="173" formatCode="##0"/>
    <numFmt numFmtId="174" formatCode="000"/>
  </numFmts>
  <fonts count="60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color indexed="4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b/>
      <sz val="8"/>
      <color indexed="9"/>
      <name val="Calibri"/>
      <family val="2"/>
    </font>
    <font>
      <b/>
      <sz val="9"/>
      <color indexed="18"/>
      <name val="Calibri"/>
      <family val="2"/>
    </font>
    <font>
      <i/>
      <sz val="8"/>
      <color indexed="12"/>
      <name val="Calibri"/>
      <family val="2"/>
    </font>
    <font>
      <sz val="8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i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i/>
      <sz val="11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64" fontId="0" fillId="0" borderId="15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4" fillId="0" borderId="17" xfId="0" applyFont="1" applyBorder="1" applyAlignment="1" applyProtection="1">
      <alignment horizontal="left"/>
      <protection/>
    </xf>
    <xf numFmtId="0" fontId="24" fillId="0" borderId="18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0" fontId="24" fillId="0" borderId="26" xfId="0" applyFont="1" applyBorder="1" applyAlignment="1" applyProtection="1">
      <alignment horizontal="left" vertical="center"/>
      <protection/>
    </xf>
    <xf numFmtId="0" fontId="24" fillId="0" borderId="27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24" fillId="0" borderId="29" xfId="0" applyFont="1" applyBorder="1" applyAlignment="1" applyProtection="1">
      <alignment horizontal="left" vertical="center"/>
      <protection/>
    </xf>
    <xf numFmtId="0" fontId="24" fillId="0" borderId="30" xfId="0" applyFont="1" applyBorder="1" applyAlignment="1" applyProtection="1">
      <alignment horizontal="left" vertical="center"/>
      <protection/>
    </xf>
    <xf numFmtId="166" fontId="24" fillId="0" borderId="0" xfId="0" applyNumberFormat="1" applyFont="1" applyAlignment="1" applyProtection="1">
      <alignment horizontal="right" vertical="center"/>
      <protection/>
    </xf>
    <xf numFmtId="0" fontId="24" fillId="0" borderId="28" xfId="0" applyFont="1" applyBorder="1" applyAlignment="1" applyProtection="1">
      <alignment horizontal="left" vertical="center" wrapText="1"/>
      <protection/>
    </xf>
    <xf numFmtId="0" fontId="24" fillId="0" borderId="31" xfId="0" applyFont="1" applyBorder="1" applyAlignment="1" applyProtection="1">
      <alignment horizontal="left" vertical="center"/>
      <protection/>
    </xf>
    <xf numFmtId="166" fontId="24" fillId="0" borderId="30" xfId="0" applyNumberFormat="1" applyFont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18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3" xfId="0" applyFont="1" applyBorder="1" applyAlignment="1" applyProtection="1">
      <alignment horizontal="left" vertical="center"/>
      <protection/>
    </xf>
    <xf numFmtId="0" fontId="26" fillId="0" borderId="33" xfId="0" applyFont="1" applyBorder="1" applyAlignment="1" applyProtection="1">
      <alignment horizontal="left" vertical="center"/>
      <protection/>
    </xf>
    <xf numFmtId="0" fontId="24" fillId="0" borderId="34" xfId="0" applyFont="1" applyBorder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left" vertical="center"/>
      <protection/>
    </xf>
    <xf numFmtId="0" fontId="24" fillId="0" borderId="36" xfId="0" applyFont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left" vertical="center"/>
      <protection/>
    </xf>
    <xf numFmtId="0" fontId="24" fillId="0" borderId="38" xfId="0" applyFont="1" applyBorder="1" applyAlignment="1" applyProtection="1">
      <alignment horizontal="left" vertical="center"/>
      <protection/>
    </xf>
    <xf numFmtId="164" fontId="24" fillId="0" borderId="39" xfId="0" applyNumberFormat="1" applyFont="1" applyBorder="1" applyAlignment="1" applyProtection="1">
      <alignment horizontal="right" vertical="center"/>
      <protection/>
    </xf>
    <xf numFmtId="164" fontId="24" fillId="0" borderId="40" xfId="0" applyNumberFormat="1" applyFont="1" applyBorder="1" applyAlignment="1" applyProtection="1">
      <alignment horizontal="right" vertical="center"/>
      <protection/>
    </xf>
    <xf numFmtId="164" fontId="27" fillId="0" borderId="41" xfId="0" applyNumberFormat="1" applyFont="1" applyBorder="1" applyAlignment="1" applyProtection="1">
      <alignment horizontal="right" vertical="center"/>
      <protection/>
    </xf>
    <xf numFmtId="167" fontId="27" fillId="0" borderId="42" xfId="0" applyNumberFormat="1" applyFont="1" applyBorder="1" applyAlignment="1" applyProtection="1">
      <alignment horizontal="right" vertical="center"/>
      <protection/>
    </xf>
    <xf numFmtId="164" fontId="24" fillId="0" borderId="41" xfId="0" applyNumberFormat="1" applyFont="1" applyBorder="1" applyAlignment="1" applyProtection="1">
      <alignment horizontal="right" vertical="center"/>
      <protection/>
    </xf>
    <xf numFmtId="164" fontId="24" fillId="0" borderId="42" xfId="0" applyNumberFormat="1" applyFont="1" applyBorder="1" applyAlignment="1" applyProtection="1">
      <alignment horizontal="right" vertical="center"/>
      <protection/>
    </xf>
    <xf numFmtId="164" fontId="27" fillId="0" borderId="40" xfId="0" applyNumberFormat="1" applyFont="1" applyBorder="1" applyAlignment="1" applyProtection="1">
      <alignment horizontal="right" vertical="center"/>
      <protection/>
    </xf>
    <xf numFmtId="164" fontId="24" fillId="0" borderId="18" xfId="0" applyNumberFormat="1" applyFont="1" applyBorder="1" applyAlignment="1" applyProtection="1">
      <alignment horizontal="right" vertical="center"/>
      <protection/>
    </xf>
    <xf numFmtId="167" fontId="27" fillId="0" borderId="40" xfId="0" applyNumberFormat="1" applyFont="1" applyBorder="1" applyAlignment="1" applyProtection="1">
      <alignment horizontal="right" vertical="center"/>
      <protection/>
    </xf>
    <xf numFmtId="0" fontId="26" fillId="0" borderId="33" xfId="0" applyFont="1" applyBorder="1" applyAlignment="1" applyProtection="1">
      <alignment horizontal="left" vertical="center" wrapText="1"/>
      <protection/>
    </xf>
    <xf numFmtId="0" fontId="28" fillId="0" borderId="34" xfId="0" applyFont="1" applyBorder="1" applyAlignment="1" applyProtection="1">
      <alignment horizontal="left" vertical="center"/>
      <protection/>
    </xf>
    <xf numFmtId="0" fontId="28" fillId="0" borderId="36" xfId="0" applyFont="1" applyBorder="1" applyAlignment="1" applyProtection="1">
      <alignment horizontal="left" vertical="center"/>
      <protection/>
    </xf>
    <xf numFmtId="0" fontId="26" fillId="0" borderId="37" xfId="0" applyFont="1" applyBorder="1" applyAlignment="1" applyProtection="1">
      <alignment horizontal="left" vertical="center"/>
      <protection/>
    </xf>
    <xf numFmtId="0" fontId="26" fillId="0" borderId="35" xfId="0" applyFont="1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26" fillId="0" borderId="36" xfId="0" applyFont="1" applyBorder="1" applyAlignment="1" applyProtection="1">
      <alignment horizontal="left" vertical="center"/>
      <protection/>
    </xf>
    <xf numFmtId="0" fontId="26" fillId="0" borderId="38" xfId="0" applyFont="1" applyBorder="1" applyAlignment="1" applyProtection="1">
      <alignment horizontal="left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9" fillId="0" borderId="44" xfId="0" applyFont="1" applyBorder="1" applyAlignment="1" applyProtection="1">
      <alignment horizontal="left" vertical="center"/>
      <protection/>
    </xf>
    <xf numFmtId="0" fontId="24" fillId="0" borderId="45" xfId="0" applyFont="1" applyBorder="1" applyAlignment="1" applyProtection="1">
      <alignment horizontal="left" vertical="center"/>
      <protection/>
    </xf>
    <xf numFmtId="0" fontId="24" fillId="0" borderId="46" xfId="0" applyFont="1" applyBorder="1" applyAlignment="1" applyProtection="1">
      <alignment horizontal="left" vertical="center"/>
      <protection/>
    </xf>
    <xf numFmtId="167" fontId="27" fillId="0" borderId="47" xfId="0" applyNumberFormat="1" applyFont="1" applyBorder="1" applyAlignment="1" applyProtection="1">
      <alignment horizontal="righ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47" xfId="0" applyFont="1" applyBorder="1" applyAlignment="1" applyProtection="1">
      <alignment horizontal="left" vertical="center"/>
      <protection/>
    </xf>
    <xf numFmtId="0" fontId="24" fillId="0" borderId="48" xfId="0" applyFont="1" applyBorder="1" applyAlignment="1" applyProtection="1">
      <alignment horizontal="left" vertical="center"/>
      <protection/>
    </xf>
    <xf numFmtId="167" fontId="24" fillId="0" borderId="47" xfId="0" applyNumberFormat="1" applyFont="1" applyBorder="1" applyAlignment="1" applyProtection="1">
      <alignment horizontal="right" vertical="center"/>
      <protection/>
    </xf>
    <xf numFmtId="164" fontId="24" fillId="0" borderId="49" xfId="0" applyNumberFormat="1" applyFont="1" applyBorder="1" applyAlignment="1" applyProtection="1">
      <alignment horizontal="righ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168" fontId="24" fillId="0" borderId="46" xfId="0" applyNumberFormat="1" applyFont="1" applyBorder="1" applyAlignment="1" applyProtection="1">
      <alignment horizontal="right" vertical="center"/>
      <protection/>
    </xf>
    <xf numFmtId="0" fontId="24" fillId="0" borderId="50" xfId="0" applyFont="1" applyBorder="1" applyAlignment="1" applyProtection="1">
      <alignment horizontal="left" vertical="center"/>
      <protection/>
    </xf>
    <xf numFmtId="0" fontId="24" fillId="0" borderId="51" xfId="0" applyFont="1" applyBorder="1" applyAlignment="1" applyProtection="1">
      <alignment horizontal="left" vertical="center"/>
      <protection/>
    </xf>
    <xf numFmtId="0" fontId="24" fillId="0" borderId="52" xfId="0" applyFont="1" applyBorder="1" applyAlignment="1" applyProtection="1">
      <alignment horizontal="center" vertical="center"/>
      <protection/>
    </xf>
    <xf numFmtId="167" fontId="27" fillId="0" borderId="32" xfId="0" applyNumberFormat="1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9" fillId="0" borderId="47" xfId="0" applyFont="1" applyBorder="1" applyAlignment="1" applyProtection="1">
      <alignment horizontal="left" vertical="center"/>
      <protection/>
    </xf>
    <xf numFmtId="167" fontId="24" fillId="0" borderId="32" xfId="0" applyNumberFormat="1" applyFont="1" applyBorder="1" applyAlignment="1" applyProtection="1">
      <alignment horizontal="right" vertical="center"/>
      <protection/>
    </xf>
    <xf numFmtId="164" fontId="24" fillId="0" borderId="13" xfId="0" applyNumberFormat="1" applyFont="1" applyBorder="1" applyAlignment="1" applyProtection="1">
      <alignment horizontal="right" vertical="center"/>
      <protection/>
    </xf>
    <xf numFmtId="0" fontId="24" fillId="0" borderId="5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left" vertical="center"/>
      <protection/>
    </xf>
    <xf numFmtId="0" fontId="24" fillId="0" borderId="40" xfId="0" applyFont="1" applyBorder="1" applyAlignment="1" applyProtection="1">
      <alignment horizontal="left" vertical="center"/>
      <protection/>
    </xf>
    <xf numFmtId="0" fontId="24" fillId="0" borderId="41" xfId="0" applyFont="1" applyBorder="1" applyAlignment="1" applyProtection="1">
      <alignment horizontal="left" vertical="center"/>
      <protection/>
    </xf>
    <xf numFmtId="167" fontId="27" fillId="0" borderId="54" xfId="0" applyNumberFormat="1" applyFont="1" applyBorder="1" applyAlignment="1" applyProtection="1">
      <alignment horizontal="righ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167" fontId="27" fillId="0" borderId="33" xfId="0" applyNumberFormat="1" applyFont="1" applyBorder="1" applyAlignment="1" applyProtection="1">
      <alignment horizontal="right" vertical="center"/>
      <protection/>
    </xf>
    <xf numFmtId="164" fontId="27" fillId="0" borderId="18" xfId="0" applyNumberFormat="1" applyFont="1" applyBorder="1" applyAlignment="1" applyProtection="1">
      <alignment horizontal="right" vertical="center"/>
      <protection/>
    </xf>
    <xf numFmtId="0" fontId="26" fillId="0" borderId="19" xfId="0" applyFont="1" applyBorder="1" applyAlignment="1" applyProtection="1">
      <alignment horizontal="left" vertical="top"/>
      <protection/>
    </xf>
    <xf numFmtId="0" fontId="24" fillId="0" borderId="55" xfId="0" applyFont="1" applyBorder="1" applyAlignment="1" applyProtection="1">
      <alignment horizontal="left" vertical="center"/>
      <protection/>
    </xf>
    <xf numFmtId="0" fontId="24" fillId="0" borderId="56" xfId="0" applyFont="1" applyBorder="1" applyAlignment="1" applyProtection="1">
      <alignment horizontal="left" vertical="center"/>
      <protection/>
    </xf>
    <xf numFmtId="0" fontId="24" fillId="0" borderId="57" xfId="0" applyFont="1" applyBorder="1" applyAlignment="1" applyProtection="1">
      <alignment horizontal="left" vertical="center"/>
      <protection/>
    </xf>
    <xf numFmtId="0" fontId="24" fillId="0" borderId="58" xfId="0" applyFont="1" applyBorder="1" applyAlignment="1" applyProtection="1">
      <alignment horizontal="left" vertical="center"/>
      <protection/>
    </xf>
    <xf numFmtId="0" fontId="24" fillId="0" borderId="59" xfId="0" applyFont="1" applyBorder="1" applyAlignment="1" applyProtection="1">
      <alignment horizontal="left"/>
      <protection/>
    </xf>
    <xf numFmtId="0" fontId="24" fillId="0" borderId="50" xfId="0" applyFont="1" applyBorder="1" applyAlignment="1" applyProtection="1">
      <alignment horizontal="left"/>
      <protection/>
    </xf>
    <xf numFmtId="2" fontId="24" fillId="0" borderId="49" xfId="0" applyNumberFormat="1" applyFont="1" applyBorder="1" applyAlignment="1" applyProtection="1">
      <alignment horizontal="right" vertical="center"/>
      <protection/>
    </xf>
    <xf numFmtId="167" fontId="24" fillId="0" borderId="49" xfId="0" applyNumberFormat="1" applyFont="1" applyBorder="1" applyAlignment="1" applyProtection="1">
      <alignment horizontal="left" vertical="center"/>
      <protection/>
    </xf>
    <xf numFmtId="0" fontId="30" fillId="0" borderId="60" xfId="0" applyFont="1" applyBorder="1" applyAlignment="1" applyProtection="1">
      <alignment horizontal="left" vertical="top"/>
      <protection/>
    </xf>
    <xf numFmtId="0" fontId="24" fillId="0" borderId="61" xfId="0" applyFont="1" applyBorder="1" applyAlignment="1" applyProtection="1">
      <alignment horizontal="left" vertical="center"/>
      <protection/>
    </xf>
    <xf numFmtId="0" fontId="24" fillId="0" borderId="44" xfId="0" applyFont="1" applyBorder="1" applyAlignment="1" applyProtection="1">
      <alignment horizontal="left" vertical="center"/>
      <protection/>
    </xf>
    <xf numFmtId="0" fontId="31" fillId="0" borderId="43" xfId="0" applyFont="1" applyBorder="1" applyAlignment="1" applyProtection="1">
      <alignment horizontal="center" vertical="center"/>
      <protection/>
    </xf>
    <xf numFmtId="164" fontId="31" fillId="0" borderId="47" xfId="0" applyNumberFormat="1" applyFont="1" applyBorder="1" applyAlignment="1" applyProtection="1">
      <alignment horizontal="right" vertical="center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7" fontId="31" fillId="0" borderId="49" xfId="0" applyNumberFormat="1" applyFont="1" applyBorder="1" applyAlignment="1" applyProtection="1">
      <alignment horizontal="right" vertical="center"/>
      <protection/>
    </xf>
    <xf numFmtId="0" fontId="26" fillId="0" borderId="21" xfId="0" applyFont="1" applyBorder="1" applyAlignment="1" applyProtection="1">
      <alignment horizontal="left" vertical="top"/>
      <protection/>
    </xf>
    <xf numFmtId="0" fontId="26" fillId="0" borderId="60" xfId="0" applyFont="1" applyBorder="1" applyAlignment="1" applyProtection="1">
      <alignment horizontal="left" vertical="top"/>
      <protection/>
    </xf>
    <xf numFmtId="0" fontId="31" fillId="0" borderId="44" xfId="0" applyFont="1" applyBorder="1" applyAlignment="1" applyProtection="1">
      <alignment horizontal="left" vertical="center"/>
      <protection/>
    </xf>
    <xf numFmtId="0" fontId="31" fillId="0" borderId="58" xfId="0" applyFont="1" applyBorder="1" applyAlignment="1" applyProtection="1">
      <alignment horizontal="left" vertical="center"/>
      <protection/>
    </xf>
    <xf numFmtId="0" fontId="24" fillId="0" borderId="62" xfId="0" applyFont="1" applyBorder="1" applyAlignment="1" applyProtection="1">
      <alignment horizontal="left" vertical="center"/>
      <protection/>
    </xf>
    <xf numFmtId="0" fontId="24" fillId="0" borderId="54" xfId="0" applyFont="1" applyBorder="1" applyAlignment="1" applyProtection="1">
      <alignment horizontal="left"/>
      <protection/>
    </xf>
    <xf numFmtId="0" fontId="24" fillId="0" borderId="63" xfId="0" applyFont="1" applyBorder="1" applyAlignment="1" applyProtection="1">
      <alignment horizontal="left" vertical="center"/>
      <protection/>
    </xf>
    <xf numFmtId="0" fontId="32" fillId="0" borderId="21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167" fontId="27" fillId="33" borderId="50" xfId="0" applyNumberFormat="1" applyFont="1" applyFill="1" applyBorder="1" applyAlignment="1" applyProtection="1">
      <alignment horizontal="right" vertical="center"/>
      <protection/>
    </xf>
    <xf numFmtId="167" fontId="31" fillId="33" borderId="47" xfId="0" applyNumberFormat="1" applyFont="1" applyFill="1" applyBorder="1" applyAlignment="1" applyProtection="1">
      <alignment horizontal="right" vertical="center"/>
      <protection/>
    </xf>
    <xf numFmtId="0" fontId="4" fillId="33" borderId="66" xfId="0" applyFont="1" applyFill="1" applyBorder="1" applyAlignment="1" applyProtection="1">
      <alignment horizontal="left" vertical="center"/>
      <protection/>
    </xf>
    <xf numFmtId="167" fontId="26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4" fillId="0" borderId="48" xfId="0" applyFont="1" applyBorder="1" applyAlignment="1" applyProtection="1">
      <alignment horizontal="right" vertical="top"/>
      <protection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32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2" fontId="24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57" fillId="34" borderId="28" xfId="0" applyFont="1" applyFill="1" applyBorder="1" applyAlignment="1" applyProtection="1">
      <alignment horizontal="center" vertical="center" wrapText="1"/>
      <protection/>
    </xf>
    <xf numFmtId="2" fontId="57" fillId="34" borderId="28" xfId="0" applyNumberFormat="1" applyFont="1" applyFill="1" applyBorder="1" applyAlignment="1" applyProtection="1">
      <alignment horizontal="center" vertical="center" wrapText="1"/>
      <protection/>
    </xf>
    <xf numFmtId="0" fontId="24" fillId="33" borderId="2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/>
      <protection/>
    </xf>
    <xf numFmtId="2" fontId="31" fillId="0" borderId="0" xfId="0" applyNumberFormat="1" applyFont="1" applyAlignment="1" applyProtection="1">
      <alignment horizontal="left"/>
      <protection/>
    </xf>
    <xf numFmtId="16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24" fillId="0" borderId="67" xfId="0" applyFont="1" applyBorder="1" applyAlignment="1">
      <alignment horizontal="center" wrapText="1"/>
    </xf>
    <xf numFmtId="0" fontId="24" fillId="0" borderId="67" xfId="0" applyFont="1" applyBorder="1" applyAlignment="1">
      <alignment horizontal="left" wrapText="1"/>
    </xf>
    <xf numFmtId="0" fontId="24" fillId="0" borderId="68" xfId="0" applyFont="1" applyBorder="1" applyAlignment="1">
      <alignment horizontal="center" wrapText="1"/>
    </xf>
    <xf numFmtId="0" fontId="24" fillId="0" borderId="68" xfId="0" applyFont="1" applyBorder="1" applyAlignment="1">
      <alignment horizontal="left" wrapText="1"/>
    </xf>
    <xf numFmtId="0" fontId="24" fillId="0" borderId="69" xfId="0" applyFont="1" applyBorder="1" applyAlignment="1">
      <alignment horizontal="center" wrapText="1"/>
    </xf>
    <xf numFmtId="0" fontId="24" fillId="0" borderId="69" xfId="0" applyFont="1" applyBorder="1" applyAlignment="1">
      <alignment horizontal="left" wrapText="1"/>
    </xf>
    <xf numFmtId="0" fontId="35" fillId="0" borderId="70" xfId="0" applyFont="1" applyBorder="1" applyAlignment="1">
      <alignment horizontal="center" wrapText="1"/>
    </xf>
    <xf numFmtId="0" fontId="35" fillId="0" borderId="70" xfId="0" applyFont="1" applyBorder="1" applyAlignment="1">
      <alignment horizontal="left" wrapText="1"/>
    </xf>
    <xf numFmtId="0" fontId="24" fillId="0" borderId="70" xfId="0" applyFont="1" applyBorder="1" applyAlignment="1">
      <alignment horizontal="center" wrapText="1"/>
    </xf>
    <xf numFmtId="0" fontId="24" fillId="0" borderId="70" xfId="0" applyFont="1" applyBorder="1" applyAlignment="1">
      <alignment horizontal="left" wrapText="1"/>
    </xf>
    <xf numFmtId="0" fontId="35" fillId="0" borderId="71" xfId="0" applyFont="1" applyBorder="1" applyAlignment="1">
      <alignment horizontal="center" wrapText="1"/>
    </xf>
    <xf numFmtId="0" fontId="35" fillId="0" borderId="71" xfId="0" applyFont="1" applyBorder="1" applyAlignment="1">
      <alignment horizontal="left" wrapText="1"/>
    </xf>
    <xf numFmtId="164" fontId="24" fillId="0" borderId="72" xfId="0" applyNumberFormat="1" applyFont="1" applyBorder="1" applyAlignment="1">
      <alignment horizontal="center"/>
    </xf>
    <xf numFmtId="0" fontId="24" fillId="0" borderId="73" xfId="0" applyFont="1" applyBorder="1" applyAlignment="1">
      <alignment horizontal="center" wrapText="1"/>
    </xf>
    <xf numFmtId="0" fontId="24" fillId="0" borderId="73" xfId="0" applyFont="1" applyBorder="1" applyAlignment="1">
      <alignment horizontal="left" wrapText="1"/>
    </xf>
    <xf numFmtId="164" fontId="24" fillId="0" borderId="74" xfId="0" applyNumberFormat="1" applyFont="1" applyBorder="1" applyAlignment="1">
      <alignment horizontal="center"/>
    </xf>
    <xf numFmtId="0" fontId="24" fillId="0" borderId="75" xfId="0" applyFont="1" applyBorder="1" applyAlignment="1">
      <alignment horizontal="center" wrapText="1"/>
    </xf>
    <xf numFmtId="0" fontId="24" fillId="0" borderId="75" xfId="0" applyFont="1" applyBorder="1" applyAlignment="1">
      <alignment horizontal="left" wrapText="1"/>
    </xf>
    <xf numFmtId="164" fontId="24" fillId="0" borderId="76" xfId="0" applyNumberFormat="1" applyFont="1" applyBorder="1" applyAlignment="1">
      <alignment horizontal="center"/>
    </xf>
    <xf numFmtId="0" fontId="58" fillId="0" borderId="0" xfId="0" applyFont="1" applyAlignment="1">
      <alignment horizontal="left" vertical="top"/>
    </xf>
    <xf numFmtId="164" fontId="35" fillId="0" borderId="72" xfId="0" applyNumberFormat="1" applyFont="1" applyBorder="1" applyAlignment="1">
      <alignment horizontal="center"/>
    </xf>
    <xf numFmtId="0" fontId="35" fillId="0" borderId="73" xfId="0" applyFont="1" applyBorder="1" applyAlignment="1">
      <alignment horizontal="center" wrapText="1"/>
    </xf>
    <xf numFmtId="0" fontId="35" fillId="0" borderId="73" xfId="0" applyFont="1" applyBorder="1" applyAlignment="1">
      <alignment horizontal="left" wrapText="1"/>
    </xf>
    <xf numFmtId="164" fontId="35" fillId="0" borderId="76" xfId="0" applyNumberFormat="1" applyFont="1" applyBorder="1" applyAlignment="1">
      <alignment horizontal="center"/>
    </xf>
    <xf numFmtId="0" fontId="35" fillId="0" borderId="68" xfId="0" applyFont="1" applyBorder="1" applyAlignment="1">
      <alignment horizontal="center" wrapText="1"/>
    </xf>
    <xf numFmtId="0" fontId="35" fillId="0" borderId="68" xfId="0" applyFont="1" applyBorder="1" applyAlignment="1">
      <alignment horizontal="left" wrapText="1"/>
    </xf>
    <xf numFmtId="164" fontId="35" fillId="0" borderId="77" xfId="0" applyNumberFormat="1" applyFont="1" applyBorder="1" applyAlignment="1">
      <alignment horizontal="center"/>
    </xf>
    <xf numFmtId="0" fontId="35" fillId="0" borderId="78" xfId="0" applyFont="1" applyBorder="1" applyAlignment="1">
      <alignment horizontal="center" wrapText="1"/>
    </xf>
    <xf numFmtId="0" fontId="35" fillId="0" borderId="78" xfId="0" applyFont="1" applyBorder="1" applyAlignment="1">
      <alignment horizontal="left" wrapText="1"/>
    </xf>
    <xf numFmtId="164" fontId="24" fillId="0" borderId="79" xfId="0" applyNumberFormat="1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24" fillId="0" borderId="80" xfId="0" applyFont="1" applyBorder="1" applyAlignment="1">
      <alignment horizontal="left" wrapText="1"/>
    </xf>
    <xf numFmtId="164" fontId="24" fillId="0" borderId="81" xfId="0" applyNumberFormat="1" applyFont="1" applyBorder="1" applyAlignment="1">
      <alignment horizontal="center"/>
    </xf>
    <xf numFmtId="164" fontId="24" fillId="0" borderId="82" xfId="0" applyNumberFormat="1" applyFont="1" applyBorder="1" applyAlignment="1">
      <alignment horizontal="center"/>
    </xf>
    <xf numFmtId="0" fontId="24" fillId="0" borderId="83" xfId="0" applyFont="1" applyBorder="1" applyAlignment="1">
      <alignment horizontal="center" wrapText="1"/>
    </xf>
    <xf numFmtId="0" fontId="24" fillId="0" borderId="83" xfId="0" applyFont="1" applyBorder="1" applyAlignment="1">
      <alignment horizontal="left" wrapText="1"/>
    </xf>
    <xf numFmtId="164" fontId="35" fillId="0" borderId="74" xfId="0" applyNumberFormat="1" applyFont="1" applyBorder="1" applyAlignment="1">
      <alignment horizontal="center"/>
    </xf>
    <xf numFmtId="0" fontId="35" fillId="0" borderId="75" xfId="0" applyFont="1" applyBorder="1" applyAlignment="1">
      <alignment horizontal="center" wrapText="1"/>
    </xf>
    <xf numFmtId="0" fontId="35" fillId="0" borderId="75" xfId="0" applyFont="1" applyBorder="1" applyAlignment="1">
      <alignment horizontal="left" wrapText="1"/>
    </xf>
    <xf numFmtId="164" fontId="35" fillId="0" borderId="79" xfId="0" applyNumberFormat="1" applyFont="1" applyBorder="1" applyAlignment="1">
      <alignment horizontal="center"/>
    </xf>
    <xf numFmtId="0" fontId="35" fillId="0" borderId="80" xfId="0" applyFont="1" applyBorder="1" applyAlignment="1">
      <alignment horizontal="center" wrapText="1"/>
    </xf>
    <xf numFmtId="0" fontId="35" fillId="0" borderId="80" xfId="0" applyFont="1" applyBorder="1" applyAlignment="1">
      <alignment horizontal="left" wrapText="1"/>
    </xf>
    <xf numFmtId="164" fontId="24" fillId="0" borderId="84" xfId="0" applyNumberFormat="1" applyFont="1" applyBorder="1" applyAlignment="1">
      <alignment horizontal="center"/>
    </xf>
    <xf numFmtId="0" fontId="24" fillId="0" borderId="85" xfId="0" applyFont="1" applyBorder="1" applyAlignment="1">
      <alignment horizontal="center" wrapText="1"/>
    </xf>
    <xf numFmtId="0" fontId="24" fillId="0" borderId="85" xfId="0" applyFont="1" applyBorder="1" applyAlignment="1">
      <alignment horizontal="left" wrapText="1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 vertical="top"/>
    </xf>
    <xf numFmtId="164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165" fontId="24" fillId="0" borderId="0" xfId="0" applyNumberFormat="1" applyFont="1" applyAlignment="1">
      <alignment horizontal="right" vertical="top"/>
    </xf>
    <xf numFmtId="2" fontId="24" fillId="0" borderId="0" xfId="0" applyNumberFormat="1" applyFont="1" applyAlignment="1">
      <alignment horizontal="right" vertical="top"/>
    </xf>
    <xf numFmtId="0" fontId="29" fillId="0" borderId="86" xfId="0" applyFont="1" applyFill="1" applyBorder="1" applyAlignment="1" applyProtection="1">
      <alignment horizontal="left"/>
      <protection/>
    </xf>
    <xf numFmtId="0" fontId="24" fillId="0" borderId="87" xfId="0" applyFont="1" applyFill="1" applyBorder="1" applyAlignment="1" applyProtection="1">
      <alignment horizontal="left"/>
      <protection/>
    </xf>
    <xf numFmtId="1" fontId="24" fillId="33" borderId="28" xfId="0" applyNumberFormat="1" applyFont="1" applyFill="1" applyBorder="1" applyAlignment="1" applyProtection="1">
      <alignment horizontal="center" vertical="center" wrapText="1"/>
      <protection/>
    </xf>
    <xf numFmtId="2" fontId="24" fillId="0" borderId="88" xfId="0" applyNumberFormat="1" applyFont="1" applyBorder="1" applyAlignment="1">
      <alignment horizontal="right" vertical="top"/>
    </xf>
    <xf numFmtId="165" fontId="24" fillId="0" borderId="88" xfId="0" applyNumberFormat="1" applyFont="1" applyBorder="1" applyAlignment="1">
      <alignment horizontal="right" vertical="top"/>
    </xf>
    <xf numFmtId="2" fontId="38" fillId="0" borderId="0" xfId="0" applyNumberFormat="1" applyFont="1" applyAlignment="1">
      <alignment horizontal="right" vertical="top"/>
    </xf>
    <xf numFmtId="2" fontId="59" fillId="0" borderId="0" xfId="0" applyNumberFormat="1" applyFont="1" applyAlignment="1">
      <alignment horizontal="center" vertical="top"/>
    </xf>
    <xf numFmtId="164" fontId="3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165" fontId="38" fillId="0" borderId="0" xfId="0" applyNumberFormat="1" applyFont="1" applyAlignment="1">
      <alignment horizontal="right" vertical="top"/>
    </xf>
    <xf numFmtId="2" fontId="59" fillId="0" borderId="88" xfId="0" applyNumberFormat="1" applyFont="1" applyBorder="1" applyAlignment="1">
      <alignment horizontal="center" vertical="top"/>
    </xf>
    <xf numFmtId="164" fontId="24" fillId="0" borderId="89" xfId="0" applyNumberFormat="1" applyFont="1" applyBorder="1" applyAlignment="1">
      <alignment horizontal="center"/>
    </xf>
    <xf numFmtId="164" fontId="35" fillId="0" borderId="90" xfId="0" applyNumberFormat="1" applyFont="1" applyBorder="1" applyAlignment="1">
      <alignment horizontal="center"/>
    </xf>
    <xf numFmtId="164" fontId="24" fillId="0" borderId="91" xfId="0" applyNumberFormat="1" applyFont="1" applyBorder="1" applyAlignment="1">
      <alignment horizontal="center"/>
    </xf>
    <xf numFmtId="164" fontId="24" fillId="0" borderId="90" xfId="0" applyNumberFormat="1" applyFont="1" applyBorder="1" applyAlignment="1">
      <alignment horizontal="center"/>
    </xf>
    <xf numFmtId="164" fontId="35" fillId="0" borderId="92" xfId="0" applyNumberFormat="1" applyFont="1" applyBorder="1" applyAlignment="1">
      <alignment horizontal="center"/>
    </xf>
    <xf numFmtId="164" fontId="35" fillId="0" borderId="93" xfId="0" applyNumberFormat="1" applyFont="1" applyBorder="1" applyAlignment="1">
      <alignment horizontal="center"/>
    </xf>
    <xf numFmtId="0" fontId="35" fillId="0" borderId="94" xfId="0" applyFont="1" applyBorder="1" applyAlignment="1">
      <alignment horizontal="center" wrapText="1"/>
    </xf>
    <xf numFmtId="0" fontId="35" fillId="0" borderId="94" xfId="0" applyFont="1" applyBorder="1" applyAlignment="1">
      <alignment horizontal="left" wrapText="1"/>
    </xf>
    <xf numFmtId="164" fontId="35" fillId="0" borderId="84" xfId="0" applyNumberFormat="1" applyFont="1" applyBorder="1" applyAlignment="1">
      <alignment horizontal="center"/>
    </xf>
    <xf numFmtId="0" fontId="35" fillId="0" borderId="85" xfId="0" applyFont="1" applyBorder="1" applyAlignment="1">
      <alignment horizontal="center" wrapText="1"/>
    </xf>
    <xf numFmtId="0" fontId="35" fillId="0" borderId="85" xfId="0" applyFont="1" applyBorder="1" applyAlignment="1">
      <alignment horizontal="left" wrapText="1"/>
    </xf>
    <xf numFmtId="164" fontId="24" fillId="0" borderId="95" xfId="0" applyNumberFormat="1" applyFont="1" applyBorder="1" applyAlignment="1">
      <alignment horizontal="center"/>
    </xf>
    <xf numFmtId="0" fontId="24" fillId="0" borderId="96" xfId="0" applyFont="1" applyBorder="1" applyAlignment="1">
      <alignment horizontal="center" wrapText="1"/>
    </xf>
    <xf numFmtId="0" fontId="24" fillId="0" borderId="96" xfId="0" applyFont="1" applyBorder="1" applyAlignment="1">
      <alignment horizontal="left" wrapText="1"/>
    </xf>
    <xf numFmtId="164" fontId="24" fillId="0" borderId="9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 wrapText="1"/>
    </xf>
    <xf numFmtId="0" fontId="24" fillId="0" borderId="94" xfId="0" applyFont="1" applyBorder="1" applyAlignment="1">
      <alignment horizontal="left" wrapText="1"/>
    </xf>
    <xf numFmtId="164" fontId="24" fillId="0" borderId="97" xfId="0" applyNumberFormat="1" applyFont="1" applyBorder="1" applyAlignment="1">
      <alignment horizontal="center"/>
    </xf>
    <xf numFmtId="0" fontId="24" fillId="0" borderId="98" xfId="0" applyFont="1" applyBorder="1" applyAlignment="1">
      <alignment horizontal="center" wrapText="1"/>
    </xf>
    <xf numFmtId="0" fontId="24" fillId="0" borderId="98" xfId="0" applyFont="1" applyBorder="1" applyAlignment="1">
      <alignment horizontal="left" wrapText="1"/>
    </xf>
    <xf numFmtId="4" fontId="34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4" fontId="24" fillId="0" borderId="73" xfId="0" applyNumberFormat="1" applyFont="1" applyBorder="1" applyAlignment="1">
      <alignment horizontal="right"/>
    </xf>
    <xf numFmtId="4" fontId="24" fillId="0" borderId="98" xfId="0" applyNumberFormat="1" applyFont="1" applyBorder="1" applyAlignment="1">
      <alignment horizontal="right"/>
    </xf>
    <xf numFmtId="4" fontId="24" fillId="0" borderId="68" xfId="0" applyNumberFormat="1" applyFont="1" applyBorder="1" applyAlignment="1">
      <alignment horizontal="right"/>
    </xf>
    <xf numFmtId="4" fontId="24" fillId="0" borderId="99" xfId="0" applyNumberFormat="1" applyFont="1" applyBorder="1" applyAlignment="1">
      <alignment horizontal="right"/>
    </xf>
    <xf numFmtId="4" fontId="24" fillId="0" borderId="69" xfId="0" applyNumberFormat="1" applyFont="1" applyBorder="1" applyAlignment="1">
      <alignment horizontal="right"/>
    </xf>
    <xf numFmtId="4" fontId="35" fillId="0" borderId="70" xfId="0" applyNumberFormat="1" applyFont="1" applyBorder="1" applyAlignment="1">
      <alignment horizontal="right"/>
    </xf>
    <xf numFmtId="4" fontId="24" fillId="0" borderId="67" xfId="0" applyNumberFormat="1" applyFont="1" applyBorder="1" applyAlignment="1">
      <alignment horizontal="right"/>
    </xf>
    <xf numFmtId="4" fontId="24" fillId="0" borderId="100" xfId="0" applyNumberFormat="1" applyFont="1" applyBorder="1" applyAlignment="1">
      <alignment horizontal="right"/>
    </xf>
    <xf numFmtId="4" fontId="24" fillId="0" borderId="70" xfId="0" applyNumberFormat="1" applyFont="1" applyBorder="1" applyAlignment="1">
      <alignment horizontal="right"/>
    </xf>
    <xf numFmtId="4" fontId="35" fillId="0" borderId="71" xfId="0" applyNumberFormat="1" applyFont="1" applyBorder="1" applyAlignment="1">
      <alignment horizontal="right"/>
    </xf>
    <xf numFmtId="4" fontId="24" fillId="0" borderId="75" xfId="0" applyNumberFormat="1" applyFont="1" applyBorder="1" applyAlignment="1">
      <alignment horizontal="right"/>
    </xf>
    <xf numFmtId="4" fontId="24" fillId="0" borderId="101" xfId="0" applyNumberFormat="1" applyFont="1" applyBorder="1" applyAlignment="1">
      <alignment horizontal="right"/>
    </xf>
    <xf numFmtId="4" fontId="35" fillId="0" borderId="94" xfId="0" applyNumberFormat="1" applyFont="1" applyBorder="1" applyAlignment="1">
      <alignment horizontal="right"/>
    </xf>
    <xf numFmtId="4" fontId="35" fillId="0" borderId="85" xfId="0" applyNumberFormat="1" applyFont="1" applyBorder="1" applyAlignment="1">
      <alignment horizontal="right"/>
    </xf>
    <xf numFmtId="4" fontId="24" fillId="0" borderId="96" xfId="0" applyNumberFormat="1" applyFont="1" applyBorder="1" applyAlignment="1">
      <alignment horizontal="right"/>
    </xf>
    <xf numFmtId="4" fontId="24" fillId="0" borderId="94" xfId="0" applyNumberFormat="1" applyFont="1" applyBorder="1" applyAlignment="1">
      <alignment horizontal="right"/>
    </xf>
    <xf numFmtId="4" fontId="24" fillId="0" borderId="80" xfId="0" applyNumberFormat="1" applyFont="1" applyBorder="1" applyAlignment="1">
      <alignment horizontal="right"/>
    </xf>
    <xf numFmtId="4" fontId="35" fillId="0" borderId="73" xfId="0" applyNumberFormat="1" applyFont="1" applyBorder="1" applyAlignment="1">
      <alignment horizontal="right"/>
    </xf>
    <xf numFmtId="4" fontId="35" fillId="0" borderId="68" xfId="0" applyNumberFormat="1" applyFont="1" applyBorder="1" applyAlignment="1">
      <alignment horizontal="right"/>
    </xf>
    <xf numFmtId="4" fontId="35" fillId="0" borderId="32" xfId="0" applyNumberFormat="1" applyFont="1" applyBorder="1" applyAlignment="1">
      <alignment horizontal="right"/>
    </xf>
    <xf numFmtId="4" fontId="35" fillId="0" borderId="78" xfId="0" applyNumberFormat="1" applyFont="1" applyBorder="1" applyAlignment="1">
      <alignment horizontal="right"/>
    </xf>
    <xf numFmtId="4" fontId="35" fillId="0" borderId="19" xfId="0" applyNumberFormat="1" applyFont="1" applyBorder="1" applyAlignment="1">
      <alignment horizontal="right"/>
    </xf>
    <xf numFmtId="4" fontId="35" fillId="0" borderId="98" xfId="0" applyNumberFormat="1" applyFont="1" applyBorder="1" applyAlignment="1">
      <alignment horizontal="right"/>
    </xf>
    <xf numFmtId="4" fontId="35" fillId="0" borderId="102" xfId="0" applyNumberFormat="1" applyFont="1" applyBorder="1" applyAlignment="1">
      <alignment horizontal="right"/>
    </xf>
    <xf numFmtId="4" fontId="35" fillId="0" borderId="33" xfId="0" applyNumberFormat="1" applyFont="1" applyBorder="1" applyAlignment="1">
      <alignment horizontal="right"/>
    </xf>
    <xf numFmtId="4" fontId="35" fillId="0" borderId="83" xfId="0" applyNumberFormat="1" applyFont="1" applyBorder="1" applyAlignment="1">
      <alignment horizontal="right"/>
    </xf>
    <xf numFmtId="4" fontId="24" fillId="0" borderId="32" xfId="0" applyNumberFormat="1" applyFont="1" applyBorder="1" applyAlignment="1">
      <alignment horizontal="right"/>
    </xf>
    <xf numFmtId="4" fontId="24" fillId="0" borderId="102" xfId="0" applyNumberFormat="1" applyFont="1" applyBorder="1" applyAlignment="1">
      <alignment horizontal="right"/>
    </xf>
    <xf numFmtId="4" fontId="24" fillId="0" borderId="83" xfId="0" applyNumberFormat="1" applyFont="1" applyBorder="1" applyAlignment="1">
      <alignment horizontal="right"/>
    </xf>
    <xf numFmtId="4" fontId="24" fillId="0" borderId="19" xfId="0" applyNumberFormat="1" applyFont="1" applyBorder="1" applyAlignment="1">
      <alignment horizontal="right"/>
    </xf>
    <xf numFmtId="4" fontId="24" fillId="0" borderId="103" xfId="0" applyNumberFormat="1" applyFont="1" applyBorder="1" applyAlignment="1">
      <alignment horizontal="right"/>
    </xf>
    <xf numFmtId="4" fontId="35" fillId="0" borderId="104" xfId="0" applyNumberFormat="1" applyFont="1" applyBorder="1" applyAlignment="1">
      <alignment horizontal="right"/>
    </xf>
    <xf numFmtId="4" fontId="35" fillId="0" borderId="105" xfId="0" applyNumberFormat="1" applyFont="1" applyBorder="1" applyAlignment="1">
      <alignment horizontal="right"/>
    </xf>
    <xf numFmtId="4" fontId="35" fillId="0" borderId="106" xfId="0" applyNumberFormat="1" applyFont="1" applyBorder="1" applyAlignment="1">
      <alignment horizontal="right"/>
    </xf>
    <xf numFmtId="4" fontId="35" fillId="0" borderId="107" xfId="0" applyNumberFormat="1" applyFont="1" applyBorder="1" applyAlignment="1">
      <alignment horizontal="right"/>
    </xf>
    <xf numFmtId="4" fontId="35" fillId="0" borderId="108" xfId="0" applyNumberFormat="1" applyFont="1" applyBorder="1" applyAlignment="1">
      <alignment horizontal="right"/>
    </xf>
    <xf numFmtId="4" fontId="35" fillId="0" borderId="109" xfId="0" applyNumberFormat="1" applyFont="1" applyBorder="1" applyAlignment="1">
      <alignment horizontal="right"/>
    </xf>
    <xf numFmtId="4" fontId="35" fillId="0" borderId="110" xfId="0" applyNumberFormat="1" applyFont="1" applyBorder="1" applyAlignment="1">
      <alignment horizontal="right"/>
    </xf>
    <xf numFmtId="4" fontId="35" fillId="0" borderId="111" xfId="0" applyNumberFormat="1" applyFont="1" applyBorder="1" applyAlignment="1">
      <alignment horizontal="right"/>
    </xf>
    <xf numFmtId="4" fontId="35" fillId="0" borderId="112" xfId="0" applyNumberFormat="1" applyFont="1" applyBorder="1" applyAlignment="1">
      <alignment horizontal="right"/>
    </xf>
    <xf numFmtId="4" fontId="24" fillId="0" borderId="85" xfId="0" applyNumberFormat="1" applyFont="1" applyBorder="1" applyAlignment="1">
      <alignment horizontal="right"/>
    </xf>
    <xf numFmtId="4" fontId="37" fillId="0" borderId="0" xfId="0" applyNumberFormat="1" applyFont="1" applyAlignment="1">
      <alignment horizontal="right"/>
    </xf>
    <xf numFmtId="4" fontId="24" fillId="0" borderId="113" xfId="0" applyNumberFormat="1" applyFont="1" applyBorder="1" applyAlignment="1">
      <alignment horizontal="right"/>
    </xf>
    <xf numFmtId="4" fontId="24" fillId="0" borderId="114" xfId="0" applyNumberFormat="1" applyFont="1" applyBorder="1" applyAlignment="1">
      <alignment horizontal="right"/>
    </xf>
    <xf numFmtId="4" fontId="35" fillId="0" borderId="115" xfId="0" applyNumberFormat="1" applyFont="1" applyBorder="1" applyAlignment="1">
      <alignment horizontal="right"/>
    </xf>
    <xf numFmtId="4" fontId="24" fillId="0" borderId="116" xfId="0" applyNumberFormat="1" applyFont="1" applyBorder="1" applyAlignment="1">
      <alignment horizontal="right"/>
    </xf>
    <xf numFmtId="4" fontId="24" fillId="0" borderId="117" xfId="0" applyNumberFormat="1" applyFont="1" applyBorder="1" applyAlignment="1">
      <alignment horizontal="right"/>
    </xf>
    <xf numFmtId="4" fontId="24" fillId="0" borderId="118" xfId="0" applyNumberFormat="1" applyFont="1" applyBorder="1" applyAlignment="1">
      <alignment horizontal="right"/>
    </xf>
    <xf numFmtId="4" fontId="35" fillId="0" borderId="116" xfId="0" applyNumberFormat="1" applyFont="1" applyBorder="1" applyAlignment="1">
      <alignment horizontal="right"/>
    </xf>
    <xf numFmtId="4" fontId="24" fillId="0" borderId="119" xfId="0" applyNumberFormat="1" applyFont="1" applyBorder="1" applyAlignment="1">
      <alignment horizontal="right"/>
    </xf>
    <xf numFmtId="4" fontId="24" fillId="0" borderId="120" xfId="0" applyNumberFormat="1" applyFont="1" applyBorder="1" applyAlignment="1">
      <alignment horizontal="right"/>
    </xf>
    <xf numFmtId="4" fontId="24" fillId="0" borderId="121" xfId="0" applyNumberFormat="1" applyFont="1" applyBorder="1" applyAlignment="1">
      <alignment horizontal="right"/>
    </xf>
    <xf numFmtId="4" fontId="24" fillId="0" borderId="122" xfId="0" applyNumberFormat="1" applyFont="1" applyBorder="1" applyAlignment="1">
      <alignment horizontal="right"/>
    </xf>
    <xf numFmtId="4" fontId="35" fillId="0" borderId="123" xfId="0" applyNumberFormat="1" applyFont="1" applyBorder="1" applyAlignment="1">
      <alignment horizontal="right"/>
    </xf>
    <xf numFmtId="4" fontId="35" fillId="0" borderId="124" xfId="0" applyNumberFormat="1" applyFont="1" applyBorder="1" applyAlignment="1">
      <alignment horizontal="right"/>
    </xf>
    <xf numFmtId="4" fontId="24" fillId="0" borderId="125" xfId="0" applyNumberFormat="1" applyFont="1" applyBorder="1" applyAlignment="1">
      <alignment horizontal="right"/>
    </xf>
    <xf numFmtId="4" fontId="24" fillId="0" borderId="115" xfId="0" applyNumberFormat="1" applyFont="1" applyBorder="1" applyAlignment="1">
      <alignment horizontal="right"/>
    </xf>
    <xf numFmtId="4" fontId="24" fillId="0" borderId="123" xfId="0" applyNumberFormat="1" applyFont="1" applyBorder="1" applyAlignment="1">
      <alignment horizontal="right"/>
    </xf>
    <xf numFmtId="4" fontId="24" fillId="0" borderId="126" xfId="0" applyNumberFormat="1" applyFont="1" applyBorder="1" applyAlignment="1">
      <alignment horizontal="right"/>
    </xf>
    <xf numFmtId="4" fontId="24" fillId="0" borderId="127" xfId="0" applyNumberFormat="1" applyFont="1" applyBorder="1" applyAlignment="1">
      <alignment horizontal="right"/>
    </xf>
    <xf numFmtId="4" fontId="35" fillId="0" borderId="127" xfId="0" applyNumberFormat="1" applyFont="1" applyBorder="1" applyAlignment="1">
      <alignment horizontal="right"/>
    </xf>
    <xf numFmtId="4" fontId="35" fillId="0" borderId="117" xfId="0" applyNumberFormat="1" applyFont="1" applyBorder="1" applyAlignment="1">
      <alignment horizontal="right"/>
    </xf>
    <xf numFmtId="4" fontId="35" fillId="0" borderId="128" xfId="0" applyNumberFormat="1" applyFont="1" applyBorder="1" applyAlignment="1">
      <alignment horizontal="right"/>
    </xf>
    <xf numFmtId="4" fontId="35" fillId="0" borderId="129" xfId="0" applyNumberFormat="1" applyFont="1" applyBorder="1" applyAlignment="1">
      <alignment horizontal="right"/>
    </xf>
    <xf numFmtId="4" fontId="24" fillId="0" borderId="128" xfId="0" applyNumberFormat="1" applyFont="1" applyBorder="1" applyAlignment="1">
      <alignment horizontal="right"/>
    </xf>
    <xf numFmtId="4" fontId="35" fillId="0" borderId="119" xfId="0" applyNumberFormat="1" applyFont="1" applyBorder="1" applyAlignment="1">
      <alignment horizontal="right"/>
    </xf>
    <xf numFmtId="4" fontId="35" fillId="0" borderId="120" xfId="0" applyNumberFormat="1" applyFont="1" applyBorder="1" applyAlignment="1">
      <alignment horizontal="right"/>
    </xf>
    <xf numFmtId="4" fontId="35" fillId="0" borderId="130" xfId="0" applyNumberFormat="1" applyFont="1" applyBorder="1" applyAlignment="1">
      <alignment horizontal="right"/>
    </xf>
    <xf numFmtId="4" fontId="24" fillId="0" borderId="124" xfId="0" applyNumberFormat="1" applyFont="1" applyBorder="1" applyAlignment="1">
      <alignment horizontal="right"/>
    </xf>
    <xf numFmtId="171" fontId="34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4" fillId="0" borderId="73" xfId="0" applyNumberFormat="1" applyFont="1" applyBorder="1" applyAlignment="1">
      <alignment horizontal="right"/>
    </xf>
    <xf numFmtId="171" fontId="24" fillId="0" borderId="68" xfId="0" applyNumberFormat="1" applyFont="1" applyBorder="1" applyAlignment="1">
      <alignment horizontal="right"/>
    </xf>
    <xf numFmtId="171" fontId="24" fillId="0" borderId="69" xfId="0" applyNumberFormat="1" applyFont="1" applyBorder="1" applyAlignment="1">
      <alignment horizontal="right"/>
    </xf>
    <xf numFmtId="171" fontId="35" fillId="0" borderId="70" xfId="0" applyNumberFormat="1" applyFont="1" applyBorder="1" applyAlignment="1">
      <alignment horizontal="right"/>
    </xf>
    <xf numFmtId="171" fontId="24" fillId="0" borderId="67" xfId="0" applyNumberFormat="1" applyFont="1" applyBorder="1" applyAlignment="1">
      <alignment horizontal="right"/>
    </xf>
    <xf numFmtId="171" fontId="24" fillId="0" borderId="70" xfId="0" applyNumberFormat="1" applyFont="1" applyBorder="1" applyAlignment="1">
      <alignment horizontal="right"/>
    </xf>
    <xf numFmtId="171" fontId="35" fillId="0" borderId="71" xfId="0" applyNumberFormat="1" applyFont="1" applyBorder="1" applyAlignment="1">
      <alignment horizontal="right"/>
    </xf>
    <xf numFmtId="171" fontId="24" fillId="0" borderId="75" xfId="0" applyNumberFormat="1" applyFont="1" applyBorder="1" applyAlignment="1">
      <alignment horizontal="right"/>
    </xf>
    <xf numFmtId="171" fontId="35" fillId="0" borderId="85" xfId="0" applyNumberFormat="1" applyFont="1" applyBorder="1" applyAlignment="1">
      <alignment horizontal="right"/>
    </xf>
    <xf numFmtId="171" fontId="24" fillId="0" borderId="96" xfId="0" applyNumberFormat="1" applyFont="1" applyBorder="1" applyAlignment="1">
      <alignment horizontal="right"/>
    </xf>
    <xf numFmtId="171" fontId="24" fillId="0" borderId="94" xfId="0" applyNumberFormat="1" applyFont="1" applyBorder="1" applyAlignment="1">
      <alignment horizontal="right"/>
    </xf>
    <xf numFmtId="171" fontId="24" fillId="0" borderId="80" xfId="0" applyNumberFormat="1" applyFont="1" applyBorder="1" applyAlignment="1">
      <alignment horizontal="right"/>
    </xf>
    <xf numFmtId="171" fontId="24" fillId="0" borderId="98" xfId="0" applyNumberFormat="1" applyFont="1" applyBorder="1" applyAlignment="1">
      <alignment horizontal="right"/>
    </xf>
    <xf numFmtId="171" fontId="35" fillId="0" borderId="73" xfId="0" applyNumberFormat="1" applyFont="1" applyBorder="1" applyAlignment="1">
      <alignment horizontal="right"/>
    </xf>
    <xf numFmtId="171" fontId="35" fillId="0" borderId="68" xfId="0" applyNumberFormat="1" applyFont="1" applyBorder="1" applyAlignment="1">
      <alignment horizontal="right"/>
    </xf>
    <xf numFmtId="171" fontId="35" fillId="0" borderId="78" xfId="0" applyNumberFormat="1" applyFont="1" applyBorder="1" applyAlignment="1">
      <alignment horizontal="right"/>
    </xf>
    <xf numFmtId="171" fontId="24" fillId="0" borderId="83" xfId="0" applyNumberFormat="1" applyFont="1" applyBorder="1" applyAlignment="1">
      <alignment horizontal="right"/>
    </xf>
    <xf numFmtId="171" fontId="35" fillId="0" borderId="75" xfId="0" applyNumberFormat="1" applyFont="1" applyBorder="1" applyAlignment="1">
      <alignment horizontal="right"/>
    </xf>
    <xf numFmtId="171" fontId="35" fillId="0" borderId="80" xfId="0" applyNumberFormat="1" applyFont="1" applyBorder="1" applyAlignment="1">
      <alignment horizontal="right"/>
    </xf>
    <xf numFmtId="171" fontId="24" fillId="0" borderId="85" xfId="0" applyNumberFormat="1" applyFont="1" applyBorder="1" applyAlignment="1">
      <alignment horizontal="right"/>
    </xf>
    <xf numFmtId="171" fontId="24" fillId="35" borderId="96" xfId="0" applyNumberFormat="1" applyFont="1" applyFill="1" applyBorder="1" applyAlignment="1">
      <alignment horizontal="right"/>
    </xf>
    <xf numFmtId="0" fontId="24" fillId="35" borderId="69" xfId="0" applyFont="1" applyFill="1" applyBorder="1" applyAlignment="1">
      <alignment horizontal="left" wrapText="1"/>
    </xf>
    <xf numFmtId="171" fontId="24" fillId="35" borderId="68" xfId="0" applyNumberFormat="1" applyFont="1" applyFill="1" applyBorder="1" applyAlignment="1">
      <alignment horizontal="right"/>
    </xf>
    <xf numFmtId="171" fontId="24" fillId="35" borderId="69" xfId="0" applyNumberFormat="1" applyFont="1" applyFill="1" applyBorder="1" applyAlignment="1">
      <alignment horizontal="right"/>
    </xf>
    <xf numFmtId="171" fontId="35" fillId="35" borderId="70" xfId="0" applyNumberFormat="1" applyFont="1" applyFill="1" applyBorder="1" applyAlignment="1">
      <alignment horizontal="right"/>
    </xf>
    <xf numFmtId="171" fontId="24" fillId="35" borderId="70" xfId="0" applyNumberFormat="1" applyFont="1" applyFill="1" applyBorder="1" applyAlignment="1">
      <alignment horizontal="right"/>
    </xf>
    <xf numFmtId="0" fontId="24" fillId="35" borderId="67" xfId="0" applyFont="1" applyFill="1" applyBorder="1" applyAlignment="1">
      <alignment horizontal="left" wrapText="1"/>
    </xf>
    <xf numFmtId="0" fontId="24" fillId="35" borderId="131" xfId="0" applyFont="1" applyFill="1" applyBorder="1" applyAlignment="1">
      <alignment horizontal="left" wrapText="1"/>
    </xf>
    <xf numFmtId="172" fontId="24" fillId="35" borderId="68" xfId="0" applyNumberFormat="1" applyFont="1" applyFill="1" applyBorder="1" applyAlignment="1">
      <alignment horizontal="right"/>
    </xf>
    <xf numFmtId="172" fontId="35" fillId="35" borderId="70" xfId="0" applyNumberFormat="1" applyFont="1" applyFill="1" applyBorder="1" applyAlignment="1">
      <alignment horizontal="right"/>
    </xf>
    <xf numFmtId="172" fontId="24" fillId="35" borderId="73" xfId="0" applyNumberFormat="1" applyFont="1" applyFill="1" applyBorder="1" applyAlignment="1">
      <alignment horizontal="right"/>
    </xf>
    <xf numFmtId="172" fontId="24" fillId="35" borderId="75" xfId="0" applyNumberFormat="1" applyFont="1" applyFill="1" applyBorder="1" applyAlignment="1">
      <alignment horizontal="right"/>
    </xf>
    <xf numFmtId="172" fontId="35" fillId="35" borderId="131" xfId="0" applyNumberFormat="1" applyFont="1" applyFill="1" applyBorder="1" applyAlignment="1">
      <alignment horizontal="right"/>
    </xf>
    <xf numFmtId="172" fontId="24" fillId="35" borderId="70" xfId="0" applyNumberFormat="1" applyFont="1" applyFill="1" applyBorder="1" applyAlignment="1">
      <alignment horizontal="right"/>
    </xf>
    <xf numFmtId="172" fontId="24" fillId="35" borderId="69" xfId="0" applyNumberFormat="1" applyFont="1" applyFill="1" applyBorder="1" applyAlignment="1">
      <alignment horizontal="right"/>
    </xf>
    <xf numFmtId="172" fontId="24" fillId="35" borderId="67" xfId="0" applyNumberFormat="1" applyFont="1" applyFill="1" applyBorder="1" applyAlignment="1">
      <alignment horizontal="right"/>
    </xf>
    <xf numFmtId="172" fontId="35" fillId="35" borderId="67" xfId="0" applyNumberFormat="1" applyFont="1" applyFill="1" applyBorder="1" applyAlignment="1">
      <alignment horizontal="right"/>
    </xf>
    <xf numFmtId="172" fontId="24" fillId="35" borderId="85" xfId="0" applyNumberFormat="1" applyFont="1" applyFill="1" applyBorder="1" applyAlignment="1">
      <alignment horizontal="right"/>
    </xf>
    <xf numFmtId="0" fontId="24" fillId="0" borderId="26" xfId="0" applyFont="1" applyBorder="1" applyAlignment="1" applyProtection="1">
      <alignment horizontal="left" vertical="center" wrapText="1"/>
      <protection/>
    </xf>
    <xf numFmtId="0" fontId="24" fillId="0" borderId="132" xfId="0" applyFont="1" applyBorder="1" applyAlignment="1" applyProtection="1">
      <alignment horizontal="left" vertical="center" wrapText="1"/>
      <protection/>
    </xf>
    <xf numFmtId="0" fontId="24" fillId="0" borderId="27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26" fillId="0" borderId="54" xfId="0" applyFont="1" applyBorder="1" applyAlignment="1" applyProtection="1">
      <alignment horizontal="left" vertical="center"/>
      <protection/>
    </xf>
    <xf numFmtId="0" fontId="26" fillId="0" borderId="18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133" xfId="0" applyFont="1" applyBorder="1" applyAlignment="1" applyProtection="1">
      <alignment horizontal="left" vertical="center" wrapText="1"/>
      <protection/>
    </xf>
    <xf numFmtId="0" fontId="29" fillId="0" borderId="23" xfId="0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25" xfId="0" applyFont="1" applyBorder="1" applyAlignment="1" applyProtection="1">
      <alignment horizontal="left" vertical="center" wrapText="1"/>
      <protection/>
    </xf>
    <xf numFmtId="0" fontId="29" fillId="0" borderId="26" xfId="0" applyFont="1" applyBorder="1" applyAlignment="1" applyProtection="1">
      <alignment horizontal="left" vertical="center" wrapText="1"/>
      <protection/>
    </xf>
    <xf numFmtId="0" fontId="29" fillId="0" borderId="132" xfId="0" applyFont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13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25" xfId="0" applyFont="1" applyBorder="1" applyAlignment="1" applyProtection="1">
      <alignment horizontal="left" vertical="center" wrapText="1"/>
      <protection/>
    </xf>
    <xf numFmtId="0" fontId="29" fillId="0" borderId="86" xfId="0" applyFont="1" applyFill="1" applyBorder="1" applyAlignment="1" applyProtection="1">
      <alignment horizontal="left"/>
      <protection/>
    </xf>
    <xf numFmtId="0" fontId="29" fillId="0" borderId="87" xfId="0" applyFont="1" applyFill="1" applyBorder="1" applyAlignment="1" applyProtection="1">
      <alignment horizontal="left"/>
      <protection/>
    </xf>
    <xf numFmtId="0" fontId="24" fillId="36" borderId="67" xfId="0" applyFont="1" applyFill="1" applyBorder="1" applyAlignment="1">
      <alignment horizontal="left" wrapText="1"/>
    </xf>
    <xf numFmtId="0" fontId="24" fillId="36" borderId="69" xfId="0" applyFont="1" applyFill="1" applyBorder="1" applyAlignment="1">
      <alignment horizontal="left" wrapText="1"/>
    </xf>
    <xf numFmtId="174" fontId="24" fillId="36" borderId="75" xfId="0" applyNumberFormat="1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Y33" sqref="Y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3"/>
    </row>
    <row r="2" spans="1:19" s="2" customFormat="1" ht="21" customHeight="1">
      <c r="A2" s="115" t="s">
        <v>308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4"/>
    </row>
    <row r="3" spans="1:19" s="2" customFormat="1" ht="12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"/>
    </row>
    <row r="4" spans="1:19" s="2" customFormat="1" ht="9" customHeight="1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0"/>
      <c r="Q4" s="20"/>
      <c r="R4" s="20"/>
      <c r="S4" s="6"/>
    </row>
    <row r="5" spans="1:19" s="2" customFormat="1" ht="24.75" customHeight="1">
      <c r="A5" s="22"/>
      <c r="B5" s="21" t="s">
        <v>186</v>
      </c>
      <c r="C5" s="21"/>
      <c r="D5" s="21"/>
      <c r="E5" s="346" t="s">
        <v>187</v>
      </c>
      <c r="F5" s="347"/>
      <c r="G5" s="347"/>
      <c r="H5" s="347"/>
      <c r="I5" s="347"/>
      <c r="J5" s="347"/>
      <c r="K5" s="347"/>
      <c r="L5" s="347"/>
      <c r="M5" s="348"/>
      <c r="N5" s="21"/>
      <c r="O5" s="21"/>
      <c r="P5" s="21" t="s">
        <v>188</v>
      </c>
      <c r="Q5" s="23"/>
      <c r="R5" s="24"/>
      <c r="S5" s="7"/>
    </row>
    <row r="6" spans="1:19" s="2" customFormat="1" ht="24.75" customHeight="1">
      <c r="A6" s="22"/>
      <c r="B6" s="21" t="s">
        <v>189</v>
      </c>
      <c r="C6" s="21"/>
      <c r="D6" s="21"/>
      <c r="E6" s="349"/>
      <c r="F6" s="350"/>
      <c r="G6" s="350"/>
      <c r="H6" s="350"/>
      <c r="I6" s="350"/>
      <c r="J6" s="350"/>
      <c r="K6" s="350"/>
      <c r="L6" s="350"/>
      <c r="M6" s="351"/>
      <c r="N6" s="21"/>
      <c r="O6" s="21"/>
      <c r="P6" s="21" t="s">
        <v>190</v>
      </c>
      <c r="Q6" s="25"/>
      <c r="R6" s="26"/>
      <c r="S6" s="7"/>
    </row>
    <row r="7" spans="1:19" s="2" customFormat="1" ht="24.75" customHeight="1" thickBot="1">
      <c r="A7" s="22"/>
      <c r="B7" s="21"/>
      <c r="C7" s="21"/>
      <c r="D7" s="21"/>
      <c r="E7" s="352"/>
      <c r="F7" s="353"/>
      <c r="G7" s="353"/>
      <c r="H7" s="353"/>
      <c r="I7" s="353"/>
      <c r="J7" s="353"/>
      <c r="K7" s="353"/>
      <c r="L7" s="353"/>
      <c r="M7" s="354"/>
      <c r="N7" s="21"/>
      <c r="O7" s="21"/>
      <c r="P7" s="21" t="s">
        <v>191</v>
      </c>
      <c r="Q7" s="27" t="s">
        <v>192</v>
      </c>
      <c r="R7" s="28"/>
      <c r="S7" s="7"/>
    </row>
    <row r="8" spans="1:19" s="2" customFormat="1" ht="24.75" customHeight="1" thickBot="1">
      <c r="A8" s="22"/>
      <c r="B8" s="355"/>
      <c r="C8" s="355"/>
      <c r="D8" s="35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 t="s">
        <v>193</v>
      </c>
      <c r="Q8" s="21" t="s">
        <v>194</v>
      </c>
      <c r="R8" s="21"/>
      <c r="S8" s="7"/>
    </row>
    <row r="9" spans="1:19" s="2" customFormat="1" ht="24.75" customHeight="1" thickBot="1">
      <c r="A9" s="22"/>
      <c r="B9" s="21" t="s">
        <v>195</v>
      </c>
      <c r="C9" s="21"/>
      <c r="D9" s="21"/>
      <c r="E9" s="356" t="s">
        <v>196</v>
      </c>
      <c r="F9" s="357"/>
      <c r="G9" s="357"/>
      <c r="H9" s="357"/>
      <c r="I9" s="357"/>
      <c r="J9" s="357"/>
      <c r="K9" s="357"/>
      <c r="L9" s="357"/>
      <c r="M9" s="358"/>
      <c r="N9" s="21"/>
      <c r="O9" s="21"/>
      <c r="P9" s="29" t="s">
        <v>197</v>
      </c>
      <c r="Q9" s="30"/>
      <c r="R9" s="31"/>
      <c r="S9" s="7"/>
    </row>
    <row r="10" spans="1:19" s="2" customFormat="1" ht="24.75" customHeight="1" thickBot="1">
      <c r="A10" s="22"/>
      <c r="B10" s="21" t="s">
        <v>198</v>
      </c>
      <c r="C10" s="21"/>
      <c r="D10" s="21"/>
      <c r="E10" s="359" t="s">
        <v>199</v>
      </c>
      <c r="F10" s="360"/>
      <c r="G10" s="360"/>
      <c r="H10" s="360"/>
      <c r="I10" s="360"/>
      <c r="J10" s="360"/>
      <c r="K10" s="360"/>
      <c r="L10" s="360"/>
      <c r="M10" s="361"/>
      <c r="N10" s="21"/>
      <c r="O10" s="21"/>
      <c r="P10" s="29"/>
      <c r="Q10" s="30"/>
      <c r="R10" s="31"/>
      <c r="S10" s="7"/>
    </row>
    <row r="11" spans="1:19" s="2" customFormat="1" ht="24.75" customHeight="1" thickBot="1">
      <c r="A11" s="22"/>
      <c r="B11" s="21" t="s">
        <v>309</v>
      </c>
      <c r="C11" s="21"/>
      <c r="D11" s="21"/>
      <c r="E11" s="340"/>
      <c r="F11" s="341"/>
      <c r="G11" s="341"/>
      <c r="H11" s="341"/>
      <c r="I11" s="341"/>
      <c r="J11" s="341"/>
      <c r="K11" s="341"/>
      <c r="L11" s="341"/>
      <c r="M11" s="342"/>
      <c r="N11" s="21"/>
      <c r="O11" s="21"/>
      <c r="P11" s="29"/>
      <c r="Q11" s="30"/>
      <c r="R11" s="31"/>
      <c r="S11" s="7"/>
    </row>
    <row r="12" spans="1:19" s="2" customFormat="1" ht="18.75" customHeight="1" thickBot="1">
      <c r="A12" s="22"/>
      <c r="B12" s="21"/>
      <c r="C12" s="21"/>
      <c r="D12" s="21"/>
      <c r="E12" s="21" t="s">
        <v>201</v>
      </c>
      <c r="F12" s="21"/>
      <c r="G12" s="21" t="s">
        <v>202</v>
      </c>
      <c r="H12" s="21"/>
      <c r="I12" s="21"/>
      <c r="J12" s="21"/>
      <c r="K12" s="21"/>
      <c r="L12" s="21"/>
      <c r="M12" s="21"/>
      <c r="N12" s="21"/>
      <c r="O12" s="21"/>
      <c r="P12" s="21" t="s">
        <v>203</v>
      </c>
      <c r="Q12" s="32"/>
      <c r="R12" s="21"/>
      <c r="S12" s="7"/>
    </row>
    <row r="13" spans="1:19" s="2" customFormat="1" ht="18.75" customHeight="1" thickBot="1">
      <c r="A13" s="22"/>
      <c r="B13" s="21"/>
      <c r="C13" s="21"/>
      <c r="D13" s="21"/>
      <c r="E13" s="33"/>
      <c r="F13" s="21"/>
      <c r="G13" s="30"/>
      <c r="H13" s="34"/>
      <c r="I13" s="35"/>
      <c r="J13" s="21"/>
      <c r="K13" s="21"/>
      <c r="L13" s="21"/>
      <c r="M13" s="21"/>
      <c r="N13" s="21"/>
      <c r="O13" s="21"/>
      <c r="P13" s="33"/>
      <c r="Q13" s="32"/>
      <c r="R13" s="21"/>
      <c r="S13" s="7"/>
    </row>
    <row r="14" spans="1:19" s="2" customFormat="1" ht="9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8"/>
    </row>
    <row r="15" spans="1:19" s="2" customFormat="1" ht="20.25" customHeight="1">
      <c r="A15" s="38"/>
      <c r="B15" s="39"/>
      <c r="C15" s="39"/>
      <c r="D15" s="39"/>
      <c r="E15" s="40" t="s">
        <v>204</v>
      </c>
      <c r="F15" s="39"/>
      <c r="G15" s="39"/>
      <c r="H15" s="39"/>
      <c r="I15" s="39"/>
      <c r="J15" s="39"/>
      <c r="K15" s="39"/>
      <c r="L15" s="39"/>
      <c r="M15" s="39"/>
      <c r="N15" s="39"/>
      <c r="O15" s="37"/>
      <c r="P15" s="39"/>
      <c r="Q15" s="39"/>
      <c r="R15" s="39"/>
      <c r="S15" s="9"/>
    </row>
    <row r="16" spans="1:19" s="2" customFormat="1" ht="21.75" customHeight="1">
      <c r="A16" s="41" t="s">
        <v>205</v>
      </c>
      <c r="B16" s="42"/>
      <c r="C16" s="42"/>
      <c r="D16" s="43"/>
      <c r="E16" s="44" t="s">
        <v>206</v>
      </c>
      <c r="F16" s="43"/>
      <c r="G16" s="44" t="s">
        <v>207</v>
      </c>
      <c r="H16" s="42"/>
      <c r="I16" s="43"/>
      <c r="J16" s="44" t="s">
        <v>208</v>
      </c>
      <c r="K16" s="42"/>
      <c r="L16" s="44" t="s">
        <v>209</v>
      </c>
      <c r="M16" s="42"/>
      <c r="N16" s="42"/>
      <c r="O16" s="45"/>
      <c r="P16" s="43"/>
      <c r="Q16" s="44" t="s">
        <v>210</v>
      </c>
      <c r="R16" s="42"/>
      <c r="S16" s="10"/>
    </row>
    <row r="17" spans="1:19" s="2" customFormat="1" ht="19.5" customHeight="1">
      <c r="A17" s="46"/>
      <c r="B17" s="47"/>
      <c r="C17" s="47"/>
      <c r="D17" s="48">
        <v>0</v>
      </c>
      <c r="E17" s="49">
        <v>0</v>
      </c>
      <c r="F17" s="50"/>
      <c r="G17" s="51"/>
      <c r="H17" s="47"/>
      <c r="I17" s="48">
        <v>0</v>
      </c>
      <c r="J17" s="49">
        <v>0</v>
      </c>
      <c r="K17" s="52"/>
      <c r="L17" s="51"/>
      <c r="M17" s="47"/>
      <c r="N17" s="47"/>
      <c r="O17" s="53"/>
      <c r="P17" s="48">
        <v>0</v>
      </c>
      <c r="Q17" s="51"/>
      <c r="R17" s="54">
        <v>0</v>
      </c>
      <c r="S17" s="11"/>
    </row>
    <row r="18" spans="1:19" s="2" customFormat="1" ht="20.25" customHeight="1">
      <c r="A18" s="38"/>
      <c r="B18" s="39"/>
      <c r="C18" s="39"/>
      <c r="D18" s="39"/>
      <c r="E18" s="40" t="s">
        <v>211</v>
      </c>
      <c r="F18" s="39"/>
      <c r="G18" s="39"/>
      <c r="H18" s="39"/>
      <c r="I18" s="39"/>
      <c r="J18" s="55" t="s">
        <v>212</v>
      </c>
      <c r="K18" s="39"/>
      <c r="L18" s="39"/>
      <c r="M18" s="39"/>
      <c r="N18" s="39"/>
      <c r="O18" s="37"/>
      <c r="P18" s="39"/>
      <c r="Q18" s="39"/>
      <c r="R18" s="39"/>
      <c r="S18" s="9"/>
    </row>
    <row r="19" spans="1:19" s="2" customFormat="1" ht="19.5" customHeight="1">
      <c r="A19" s="56" t="s">
        <v>213</v>
      </c>
      <c r="B19" s="57"/>
      <c r="C19" s="58" t="s">
        <v>214</v>
      </c>
      <c r="D19" s="59"/>
      <c r="E19" s="59"/>
      <c r="F19" s="60"/>
      <c r="G19" s="56" t="s">
        <v>215</v>
      </c>
      <c r="H19" s="61"/>
      <c r="I19" s="58" t="s">
        <v>216</v>
      </c>
      <c r="J19" s="59"/>
      <c r="K19" s="59"/>
      <c r="L19" s="56" t="s">
        <v>217</v>
      </c>
      <c r="M19" s="61"/>
      <c r="N19" s="58" t="s">
        <v>218</v>
      </c>
      <c r="O19" s="62"/>
      <c r="P19" s="59"/>
      <c r="Q19" s="59"/>
      <c r="R19" s="59"/>
      <c r="S19" s="12"/>
    </row>
    <row r="20" spans="1:19" s="2" customFormat="1" ht="19.5" customHeight="1">
      <c r="A20" s="63" t="s">
        <v>7</v>
      </c>
      <c r="B20" s="64" t="s">
        <v>18</v>
      </c>
      <c r="C20" s="65"/>
      <c r="D20" s="66" t="s">
        <v>219</v>
      </c>
      <c r="E20" s="67">
        <f>'2. Rozpočet'!I9</f>
        <v>0</v>
      </c>
      <c r="F20" s="68"/>
      <c r="G20" s="63" t="s">
        <v>14</v>
      </c>
      <c r="H20" s="69" t="s">
        <v>220</v>
      </c>
      <c r="I20" s="70"/>
      <c r="J20" s="71">
        <v>0</v>
      </c>
      <c r="K20" s="72"/>
      <c r="L20" s="63" t="s">
        <v>221</v>
      </c>
      <c r="M20" s="69" t="s">
        <v>222</v>
      </c>
      <c r="N20" s="73"/>
      <c r="O20" s="45"/>
      <c r="P20" s="73"/>
      <c r="Q20" s="74">
        <v>0</v>
      </c>
      <c r="R20" s="67">
        <v>0</v>
      </c>
      <c r="S20" s="13"/>
    </row>
    <row r="21" spans="1:19" s="2" customFormat="1" ht="19.5" customHeight="1">
      <c r="A21" s="63" t="s">
        <v>8</v>
      </c>
      <c r="B21" s="75"/>
      <c r="C21" s="76"/>
      <c r="D21" s="66" t="s">
        <v>6</v>
      </c>
      <c r="E21" s="67">
        <f>'2. Rozpočet'!J9</f>
        <v>0</v>
      </c>
      <c r="F21" s="68"/>
      <c r="G21" s="63" t="s">
        <v>15</v>
      </c>
      <c r="H21" s="21" t="s">
        <v>223</v>
      </c>
      <c r="I21" s="70"/>
      <c r="J21" s="71">
        <v>0</v>
      </c>
      <c r="K21" s="72"/>
      <c r="L21" s="63" t="s">
        <v>224</v>
      </c>
      <c r="M21" s="69" t="s">
        <v>225</v>
      </c>
      <c r="N21" s="73"/>
      <c r="O21" s="45"/>
      <c r="P21" s="73"/>
      <c r="Q21" s="74">
        <v>0</v>
      </c>
      <c r="R21" s="67">
        <v>0</v>
      </c>
      <c r="S21" s="13"/>
    </row>
    <row r="22" spans="1:19" s="2" customFormat="1" ht="19.5" customHeight="1">
      <c r="A22" s="63" t="s">
        <v>9</v>
      </c>
      <c r="B22" s="64" t="s">
        <v>132</v>
      </c>
      <c r="C22" s="65"/>
      <c r="D22" s="66" t="s">
        <v>219</v>
      </c>
      <c r="E22" s="67">
        <f>'2. Rozpočet'!I63</f>
        <v>0</v>
      </c>
      <c r="F22" s="68"/>
      <c r="G22" s="63" t="s">
        <v>16</v>
      </c>
      <c r="H22" s="69" t="s">
        <v>226</v>
      </c>
      <c r="I22" s="70"/>
      <c r="J22" s="71">
        <v>0</v>
      </c>
      <c r="K22" s="72"/>
      <c r="L22" s="63" t="s">
        <v>227</v>
      </c>
      <c r="M22" s="69" t="s">
        <v>228</v>
      </c>
      <c r="N22" s="73"/>
      <c r="O22" s="45"/>
      <c r="P22" s="73"/>
      <c r="Q22" s="74">
        <v>0</v>
      </c>
      <c r="R22" s="67">
        <v>0</v>
      </c>
      <c r="S22" s="13"/>
    </row>
    <row r="23" spans="1:19" s="2" customFormat="1" ht="19.5" customHeight="1">
      <c r="A23" s="63" t="s">
        <v>10</v>
      </c>
      <c r="B23" s="75"/>
      <c r="C23" s="76"/>
      <c r="D23" s="66" t="s">
        <v>6</v>
      </c>
      <c r="E23" s="67">
        <f>'2. Rozpočet'!J63</f>
        <v>0</v>
      </c>
      <c r="F23" s="68"/>
      <c r="G23" s="63" t="s">
        <v>17</v>
      </c>
      <c r="H23" s="69"/>
      <c r="I23" s="70"/>
      <c r="J23" s="71">
        <v>0</v>
      </c>
      <c r="K23" s="72"/>
      <c r="L23" s="63" t="s">
        <v>229</v>
      </c>
      <c r="M23" s="69" t="s">
        <v>230</v>
      </c>
      <c r="N23" s="73"/>
      <c r="O23" s="45"/>
      <c r="P23" s="73"/>
      <c r="Q23" s="74">
        <v>0</v>
      </c>
      <c r="R23" s="67">
        <v>0</v>
      </c>
      <c r="S23" s="13"/>
    </row>
    <row r="24" spans="1:19" s="2" customFormat="1" ht="19.5" customHeight="1">
      <c r="A24" s="63" t="s">
        <v>11</v>
      </c>
      <c r="B24" s="64" t="s">
        <v>231</v>
      </c>
      <c r="C24" s="65"/>
      <c r="D24" s="66" t="s">
        <v>219</v>
      </c>
      <c r="E24" s="67">
        <f>'2. Rozpočet'!I96</f>
        <v>0</v>
      </c>
      <c r="F24" s="68"/>
      <c r="G24" s="77"/>
      <c r="H24" s="73"/>
      <c r="I24" s="70"/>
      <c r="J24" s="71"/>
      <c r="K24" s="72"/>
      <c r="L24" s="63" t="s">
        <v>232</v>
      </c>
      <c r="M24" s="69" t="s">
        <v>233</v>
      </c>
      <c r="N24" s="73"/>
      <c r="O24" s="45"/>
      <c r="P24" s="73"/>
      <c r="Q24" s="74">
        <v>0</v>
      </c>
      <c r="R24" s="67">
        <v>0</v>
      </c>
      <c r="S24" s="13"/>
    </row>
    <row r="25" spans="1:19" s="2" customFormat="1" ht="19.5" customHeight="1">
      <c r="A25" s="63" t="s">
        <v>12</v>
      </c>
      <c r="B25" s="75"/>
      <c r="C25" s="76"/>
      <c r="D25" s="66" t="s">
        <v>6</v>
      </c>
      <c r="E25" s="67">
        <f>'2. Rozpočet'!J96</f>
        <v>0</v>
      </c>
      <c r="F25" s="68"/>
      <c r="G25" s="77"/>
      <c r="H25" s="73"/>
      <c r="I25" s="70"/>
      <c r="J25" s="71"/>
      <c r="K25" s="72"/>
      <c r="L25" s="63" t="s">
        <v>234</v>
      </c>
      <c r="M25" s="69" t="s">
        <v>235</v>
      </c>
      <c r="N25" s="73"/>
      <c r="O25" s="45"/>
      <c r="P25" s="73"/>
      <c r="Q25" s="70"/>
      <c r="R25" s="67">
        <v>0</v>
      </c>
      <c r="S25" s="13"/>
    </row>
    <row r="26" spans="1:19" s="2" customFormat="1" ht="19.5" customHeight="1">
      <c r="A26" s="63" t="s">
        <v>13</v>
      </c>
      <c r="B26" s="343" t="s">
        <v>236</v>
      </c>
      <c r="C26" s="343"/>
      <c r="D26" s="343"/>
      <c r="E26" s="78">
        <f>'2. Rozpočet'!K105</f>
        <v>0</v>
      </c>
      <c r="F26" s="79"/>
      <c r="G26" s="63" t="s">
        <v>237</v>
      </c>
      <c r="H26" s="80" t="s">
        <v>238</v>
      </c>
      <c r="I26" s="70"/>
      <c r="J26" s="81"/>
      <c r="K26" s="82"/>
      <c r="L26" s="63" t="s">
        <v>239</v>
      </c>
      <c r="M26" s="80" t="s">
        <v>240</v>
      </c>
      <c r="N26" s="73"/>
      <c r="O26" s="45"/>
      <c r="P26" s="73"/>
      <c r="Q26" s="70"/>
      <c r="R26" s="78">
        <v>0</v>
      </c>
      <c r="S26" s="9"/>
    </row>
    <row r="27" spans="1:19" s="2" customFormat="1" ht="19.5" customHeight="1">
      <c r="A27" s="83" t="s">
        <v>241</v>
      </c>
      <c r="B27" s="84" t="s">
        <v>242</v>
      </c>
      <c r="C27" s="85"/>
      <c r="D27" s="86"/>
      <c r="E27" s="87">
        <v>0</v>
      </c>
      <c r="F27" s="88"/>
      <c r="G27" s="83" t="s">
        <v>243</v>
      </c>
      <c r="H27" s="84" t="s">
        <v>244</v>
      </c>
      <c r="I27" s="86"/>
      <c r="J27" s="89">
        <v>0</v>
      </c>
      <c r="K27" s="90"/>
      <c r="L27" s="83" t="s">
        <v>245</v>
      </c>
      <c r="M27" s="84" t="s">
        <v>246</v>
      </c>
      <c r="N27" s="85"/>
      <c r="O27" s="37"/>
      <c r="P27" s="85"/>
      <c r="Q27" s="86"/>
      <c r="R27" s="87">
        <v>0</v>
      </c>
      <c r="S27" s="8"/>
    </row>
    <row r="28" spans="1:19" s="2" customFormat="1" ht="19.5" customHeight="1">
      <c r="A28" s="91" t="s">
        <v>198</v>
      </c>
      <c r="B28" s="20"/>
      <c r="C28" s="20"/>
      <c r="D28" s="20"/>
      <c r="E28" s="20"/>
      <c r="F28" s="92"/>
      <c r="G28" s="93"/>
      <c r="H28" s="20"/>
      <c r="I28" s="20"/>
      <c r="J28" s="20"/>
      <c r="K28" s="20"/>
      <c r="L28" s="56" t="s">
        <v>247</v>
      </c>
      <c r="M28" s="43"/>
      <c r="N28" s="58" t="s">
        <v>248</v>
      </c>
      <c r="O28" s="62"/>
      <c r="P28" s="42"/>
      <c r="Q28" s="42"/>
      <c r="R28" s="42"/>
      <c r="S28" s="10"/>
    </row>
    <row r="29" spans="1:19" s="2" customFormat="1" ht="19.5" customHeight="1">
      <c r="A29" s="22"/>
      <c r="B29" s="21"/>
      <c r="C29" s="21"/>
      <c r="D29" s="21"/>
      <c r="E29" s="21"/>
      <c r="F29" s="94"/>
      <c r="G29" s="95"/>
      <c r="H29" s="21"/>
      <c r="I29" s="21"/>
      <c r="J29" s="21"/>
      <c r="K29" s="21"/>
      <c r="L29" s="63" t="s">
        <v>249</v>
      </c>
      <c r="M29" s="69" t="s">
        <v>250</v>
      </c>
      <c r="N29" s="73"/>
      <c r="O29" s="45"/>
      <c r="P29" s="73"/>
      <c r="Q29" s="70"/>
      <c r="R29" s="78">
        <f>E26+J26+R26+E27+J27+R27</f>
        <v>0</v>
      </c>
      <c r="S29" s="9"/>
    </row>
    <row r="30" spans="1:19" s="2" customFormat="1" ht="19.5" customHeight="1" thickBot="1">
      <c r="A30" s="96" t="s">
        <v>251</v>
      </c>
      <c r="B30" s="45"/>
      <c r="C30" s="45"/>
      <c r="D30" s="45"/>
      <c r="E30" s="45"/>
      <c r="F30" s="76"/>
      <c r="G30" s="97" t="s">
        <v>252</v>
      </c>
      <c r="H30" s="45"/>
      <c r="I30" s="45"/>
      <c r="J30" s="45"/>
      <c r="K30" s="45"/>
      <c r="L30" s="63" t="s">
        <v>253</v>
      </c>
      <c r="M30" s="69" t="s">
        <v>254</v>
      </c>
      <c r="N30" s="98">
        <v>20</v>
      </c>
      <c r="O30" s="45" t="s">
        <v>255</v>
      </c>
      <c r="P30" s="99">
        <f>R29</f>
        <v>0</v>
      </c>
      <c r="Q30" s="123" t="s">
        <v>310</v>
      </c>
      <c r="R30" s="118">
        <f>P30*0.2</f>
        <v>0</v>
      </c>
      <c r="S30" s="120"/>
    </row>
    <row r="31" spans="1:19" s="2" customFormat="1" ht="12.75" customHeight="1" hidden="1">
      <c r="A31" s="100"/>
      <c r="B31" s="101"/>
      <c r="C31" s="101"/>
      <c r="D31" s="101"/>
      <c r="E31" s="101"/>
      <c r="F31" s="65"/>
      <c r="G31" s="102"/>
      <c r="H31" s="101"/>
      <c r="I31" s="101"/>
      <c r="J31" s="101"/>
      <c r="K31" s="101"/>
      <c r="L31" s="103"/>
      <c r="M31" s="104"/>
      <c r="N31" s="105"/>
      <c r="O31" s="106"/>
      <c r="P31" s="107"/>
      <c r="Q31" s="105"/>
      <c r="R31" s="119"/>
      <c r="S31" s="13"/>
    </row>
    <row r="32" spans="1:19" s="2" customFormat="1" ht="35.25" customHeight="1" thickBot="1">
      <c r="A32" s="108" t="s">
        <v>195</v>
      </c>
      <c r="B32" s="21"/>
      <c r="C32" s="21"/>
      <c r="D32" s="21"/>
      <c r="E32" s="21"/>
      <c r="F32" s="94"/>
      <c r="G32" s="95"/>
      <c r="H32" s="21"/>
      <c r="I32" s="21"/>
      <c r="J32" s="21"/>
      <c r="K32" s="21"/>
      <c r="L32" s="83" t="s">
        <v>256</v>
      </c>
      <c r="M32" s="344" t="s">
        <v>257</v>
      </c>
      <c r="N32" s="345"/>
      <c r="O32" s="345"/>
      <c r="P32" s="345"/>
      <c r="Q32" s="123" t="s">
        <v>316</v>
      </c>
      <c r="R32" s="121">
        <f>SUM(R29:R31)</f>
        <v>0</v>
      </c>
      <c r="S32" s="122"/>
    </row>
    <row r="33" spans="1:19" s="2" customFormat="1" ht="33" customHeight="1">
      <c r="A33" s="96" t="s">
        <v>251</v>
      </c>
      <c r="B33" s="45"/>
      <c r="C33" s="45"/>
      <c r="D33" s="45"/>
      <c r="E33" s="45"/>
      <c r="F33" s="76"/>
      <c r="G33" s="97" t="s">
        <v>252</v>
      </c>
      <c r="H33" s="45"/>
      <c r="I33" s="45"/>
      <c r="J33" s="45"/>
      <c r="K33" s="45"/>
      <c r="L33" s="56" t="s">
        <v>258</v>
      </c>
      <c r="M33" s="43"/>
      <c r="N33" s="58" t="s">
        <v>259</v>
      </c>
      <c r="O33" s="62"/>
      <c r="P33" s="42"/>
      <c r="Q33" s="42"/>
      <c r="R33" s="42"/>
      <c r="S33" s="10"/>
    </row>
    <row r="34" spans="1:19" s="2" customFormat="1" ht="20.25" customHeight="1">
      <c r="A34" s="109" t="s">
        <v>200</v>
      </c>
      <c r="B34" s="101"/>
      <c r="C34" s="101"/>
      <c r="D34" s="101"/>
      <c r="E34" s="101"/>
      <c r="F34" s="65"/>
      <c r="G34" s="110"/>
      <c r="H34" s="101"/>
      <c r="I34" s="101"/>
      <c r="J34" s="101"/>
      <c r="K34" s="101"/>
      <c r="L34" s="63" t="s">
        <v>260</v>
      </c>
      <c r="M34" s="69" t="s">
        <v>261</v>
      </c>
      <c r="N34" s="73"/>
      <c r="O34" s="45"/>
      <c r="P34" s="73"/>
      <c r="Q34" s="70"/>
      <c r="R34" s="67">
        <v>0</v>
      </c>
      <c r="S34" s="13"/>
    </row>
    <row r="35" spans="1:19" s="2" customFormat="1" ht="19.5" customHeight="1">
      <c r="A35" s="22"/>
      <c r="B35" s="21"/>
      <c r="C35" s="21"/>
      <c r="D35" s="21"/>
      <c r="E35" s="21"/>
      <c r="F35" s="94"/>
      <c r="G35" s="111"/>
      <c r="H35" s="21"/>
      <c r="I35" s="21"/>
      <c r="J35" s="21"/>
      <c r="K35" s="21"/>
      <c r="L35" s="63" t="s">
        <v>262</v>
      </c>
      <c r="M35" s="69" t="s">
        <v>263</v>
      </c>
      <c r="N35" s="73"/>
      <c r="O35" s="45"/>
      <c r="P35" s="73"/>
      <c r="Q35" s="70"/>
      <c r="R35" s="67">
        <v>0</v>
      </c>
      <c r="S35" s="13"/>
    </row>
    <row r="36" spans="1:19" s="2" customFormat="1" ht="19.5" customHeight="1">
      <c r="A36" s="17" t="s">
        <v>251</v>
      </c>
      <c r="B36" s="37"/>
      <c r="C36" s="37"/>
      <c r="D36" s="37"/>
      <c r="E36" s="37"/>
      <c r="F36" s="112"/>
      <c r="G36" s="113" t="s">
        <v>252</v>
      </c>
      <c r="H36" s="37"/>
      <c r="I36" s="37"/>
      <c r="J36" s="37"/>
      <c r="K36" s="37"/>
      <c r="L36" s="83" t="s">
        <v>264</v>
      </c>
      <c r="M36" s="84" t="s">
        <v>265</v>
      </c>
      <c r="N36" s="85"/>
      <c r="O36" s="114"/>
      <c r="P36" s="85"/>
      <c r="Q36" s="86"/>
      <c r="R36" s="49">
        <v>0</v>
      </c>
      <c r="S36" s="14"/>
    </row>
    <row r="37" s="124" customFormat="1" ht="12" customHeight="1"/>
    <row r="38" spans="1:2" s="124" customFormat="1" ht="12" customHeight="1">
      <c r="A38" s="125" t="s">
        <v>310</v>
      </c>
      <c r="B38" s="124" t="s">
        <v>311</v>
      </c>
    </row>
    <row r="39" spans="1:2" s="124" customFormat="1" ht="12" customHeight="1">
      <c r="A39" s="125" t="s">
        <v>316</v>
      </c>
      <c r="B39" s="124" t="s">
        <v>317</v>
      </c>
    </row>
  </sheetData>
  <sheetProtection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93" r:id="rId1"/>
  <headerFooter alignWithMargins="0">
    <oddFooter>&amp;Csúťažné podklady - príloha č. 3 - položkovitý rozpočet s výkazom výmer  &amp;R str.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39">
      <selection activeCell="E44" sqref="E44"/>
    </sheetView>
  </sheetViews>
  <sheetFormatPr defaultColWidth="10.5" defaultRowHeight="12" customHeight="1"/>
  <cols>
    <col min="1" max="1" width="6.5" style="192" customWidth="1"/>
    <col min="2" max="2" width="7.83203125" style="193" customWidth="1"/>
    <col min="3" max="3" width="13.83203125" style="194" customWidth="1"/>
    <col min="4" max="5" width="60.83203125" style="194" customWidth="1"/>
    <col min="6" max="6" width="5.5" style="194" customWidth="1"/>
    <col min="7" max="7" width="11.33203125" style="195" customWidth="1"/>
    <col min="8" max="8" width="11.5" style="196" customWidth="1"/>
    <col min="9" max="9" width="15.5" style="196" customWidth="1"/>
    <col min="10" max="10" width="15.33203125" style="196" customWidth="1"/>
    <col min="11" max="11" width="16.16015625" style="196" customWidth="1"/>
    <col min="12" max="16384" width="10.5" style="124" customWidth="1"/>
  </cols>
  <sheetData>
    <row r="1" spans="1:11" ht="17.25" customHeight="1">
      <c r="A1" s="126" t="s">
        <v>328</v>
      </c>
      <c r="B1" s="127"/>
      <c r="C1" s="127"/>
      <c r="D1" s="127"/>
      <c r="E1" s="127"/>
      <c r="F1" s="127"/>
      <c r="G1" s="127"/>
      <c r="H1" s="128"/>
      <c r="I1" s="128"/>
      <c r="J1" s="128"/>
      <c r="K1" s="128"/>
    </row>
    <row r="2" spans="1:11" ht="7.5" customHeight="1">
      <c r="A2" s="129"/>
      <c r="B2" s="127"/>
      <c r="C2" s="127"/>
      <c r="D2" s="127"/>
      <c r="E2" s="127"/>
      <c r="F2" s="127"/>
      <c r="G2" s="127"/>
      <c r="H2" s="128"/>
      <c r="I2" s="128"/>
      <c r="J2" s="128"/>
      <c r="K2" s="128"/>
    </row>
    <row r="3" spans="1:11" ht="12.75" customHeight="1">
      <c r="A3" s="197" t="s">
        <v>313</v>
      </c>
      <c r="B3" s="198"/>
      <c r="C3" s="197" t="s">
        <v>187</v>
      </c>
      <c r="D3" s="198"/>
      <c r="E3" s="127"/>
      <c r="F3" s="127"/>
      <c r="G3" s="127"/>
      <c r="H3" s="128"/>
      <c r="I3" s="128"/>
      <c r="J3" s="128"/>
      <c r="K3" s="128"/>
    </row>
    <row r="4" spans="1:11" ht="12.75" customHeight="1">
      <c r="A4" s="362" t="s">
        <v>312</v>
      </c>
      <c r="B4" s="363"/>
      <c r="C4" s="197"/>
      <c r="D4" s="198"/>
      <c r="E4" s="127"/>
      <c r="F4" s="127"/>
      <c r="G4" s="127"/>
      <c r="H4" s="128"/>
      <c r="I4" s="128"/>
      <c r="J4" s="128"/>
      <c r="K4" s="128"/>
    </row>
    <row r="5" spans="1:11" ht="7.5" customHeight="1" thickBo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8"/>
    </row>
    <row r="6" spans="1:11" ht="34.5" thickBot="1">
      <c r="A6" s="130" t="s">
        <v>0</v>
      </c>
      <c r="B6" s="130" t="s">
        <v>1</v>
      </c>
      <c r="C6" s="130" t="s">
        <v>2</v>
      </c>
      <c r="D6" s="130" t="s">
        <v>3</v>
      </c>
      <c r="E6" s="130" t="s">
        <v>307</v>
      </c>
      <c r="F6" s="130" t="s">
        <v>4</v>
      </c>
      <c r="G6" s="130" t="s">
        <v>5</v>
      </c>
      <c r="H6" s="131" t="s">
        <v>321</v>
      </c>
      <c r="I6" s="131" t="s">
        <v>318</v>
      </c>
      <c r="J6" s="131" t="s">
        <v>319</v>
      </c>
      <c r="K6" s="131" t="s">
        <v>320</v>
      </c>
    </row>
    <row r="7" spans="1:11" ht="12.75" customHeight="1" thickBot="1">
      <c r="A7" s="132" t="s">
        <v>7</v>
      </c>
      <c r="B7" s="132" t="s">
        <v>8</v>
      </c>
      <c r="C7" s="132" t="s">
        <v>9</v>
      </c>
      <c r="D7" s="132" t="s">
        <v>10</v>
      </c>
      <c r="E7" s="132">
        <v>5</v>
      </c>
      <c r="F7" s="132">
        <v>6</v>
      </c>
      <c r="G7" s="132">
        <v>7</v>
      </c>
      <c r="H7" s="199">
        <v>8</v>
      </c>
      <c r="I7" s="199">
        <v>9</v>
      </c>
      <c r="J7" s="199">
        <v>10</v>
      </c>
      <c r="K7" s="199">
        <v>11</v>
      </c>
    </row>
    <row r="8" spans="1:11" ht="4.5" customHeight="1">
      <c r="A8" s="133"/>
      <c r="B8" s="133"/>
      <c r="C8" s="133"/>
      <c r="D8" s="133"/>
      <c r="E8" s="133"/>
      <c r="F8" s="133"/>
      <c r="G8" s="133"/>
      <c r="H8" s="134"/>
      <c r="I8" s="134"/>
      <c r="J8" s="134"/>
      <c r="K8" s="134"/>
    </row>
    <row r="9" spans="1:11" ht="14.25" customHeight="1">
      <c r="A9" s="135"/>
      <c r="B9" s="136"/>
      <c r="C9" s="137" t="s">
        <v>18</v>
      </c>
      <c r="D9" s="137" t="s">
        <v>19</v>
      </c>
      <c r="E9" s="137"/>
      <c r="F9" s="137"/>
      <c r="G9" s="300"/>
      <c r="H9" s="229"/>
      <c r="I9" s="229">
        <f>I10+I42+I45+I49+I55+I61</f>
        <v>0</v>
      </c>
      <c r="J9" s="229">
        <f>J10+J42+J45+J49+J55+J61</f>
        <v>0</v>
      </c>
      <c r="K9" s="229">
        <f>K10+K42+K45+K49+K55+K61</f>
        <v>0</v>
      </c>
    </row>
    <row r="10" spans="1:11" ht="21" customHeight="1" thickBot="1">
      <c r="A10" s="138"/>
      <c r="B10" s="139"/>
      <c r="C10" s="140" t="s">
        <v>7</v>
      </c>
      <c r="D10" s="140" t="s">
        <v>20</v>
      </c>
      <c r="E10" s="140"/>
      <c r="F10" s="140"/>
      <c r="G10" s="301"/>
      <c r="H10" s="230"/>
      <c r="I10" s="230">
        <f>SUM(I11:I41)</f>
        <v>0</v>
      </c>
      <c r="J10" s="230">
        <f>SUM(J11:J41)</f>
        <v>0</v>
      </c>
      <c r="K10" s="230">
        <f>SUM(K11:K41)</f>
        <v>0</v>
      </c>
    </row>
    <row r="11" spans="1:11" ht="24" customHeight="1">
      <c r="A11" s="153">
        <v>1</v>
      </c>
      <c r="B11" s="154" t="s">
        <v>21</v>
      </c>
      <c r="C11" s="155" t="s">
        <v>281</v>
      </c>
      <c r="D11" s="155" t="s">
        <v>185</v>
      </c>
      <c r="E11" s="155"/>
      <c r="F11" s="328" t="s">
        <v>29</v>
      </c>
      <c r="G11" s="302">
        <v>48</v>
      </c>
      <c r="H11" s="231"/>
      <c r="I11" s="231">
        <v>0</v>
      </c>
      <c r="J11" s="232">
        <f>G11*H11</f>
        <v>0</v>
      </c>
      <c r="K11" s="273">
        <f>SUM(I11:J11)</f>
        <v>0</v>
      </c>
    </row>
    <row r="12" spans="1:11" ht="24" customHeight="1">
      <c r="A12" s="159">
        <v>2</v>
      </c>
      <c r="B12" s="143" t="s">
        <v>21</v>
      </c>
      <c r="C12" s="144" t="s">
        <v>23</v>
      </c>
      <c r="D12" s="144" t="s">
        <v>24</v>
      </c>
      <c r="E12" s="144"/>
      <c r="F12" s="144" t="s">
        <v>22</v>
      </c>
      <c r="G12" s="303">
        <v>96</v>
      </c>
      <c r="H12" s="233"/>
      <c r="I12" s="233">
        <v>0</v>
      </c>
      <c r="J12" s="234">
        <f>G12*H12</f>
        <v>0</v>
      </c>
      <c r="K12" s="274">
        <f>SUM(I12:J12)</f>
        <v>0</v>
      </c>
    </row>
    <row r="13" spans="1:11" ht="24" customHeight="1">
      <c r="A13" s="159">
        <v>3</v>
      </c>
      <c r="B13" s="143" t="s">
        <v>21</v>
      </c>
      <c r="C13" s="144" t="s">
        <v>25</v>
      </c>
      <c r="D13" s="144" t="s">
        <v>26</v>
      </c>
      <c r="E13" s="144"/>
      <c r="F13" s="144" t="s">
        <v>22</v>
      </c>
      <c r="G13" s="303">
        <v>96</v>
      </c>
      <c r="H13" s="233"/>
      <c r="I13" s="233">
        <v>0</v>
      </c>
      <c r="J13" s="234">
        <f aca="true" t="shared" si="0" ref="J13:J26">G13*H13</f>
        <v>0</v>
      </c>
      <c r="K13" s="274">
        <f>SUM(I13:J13)</f>
        <v>0</v>
      </c>
    </row>
    <row r="14" spans="1:11" ht="24" customHeight="1">
      <c r="A14" s="159">
        <v>4</v>
      </c>
      <c r="B14" s="143" t="s">
        <v>21</v>
      </c>
      <c r="C14" s="144" t="s">
        <v>27</v>
      </c>
      <c r="D14" s="144" t="s">
        <v>28</v>
      </c>
      <c r="E14" s="144"/>
      <c r="F14" s="144" t="s">
        <v>29</v>
      </c>
      <c r="G14" s="330">
        <v>14</v>
      </c>
      <c r="H14" s="233"/>
      <c r="I14" s="233">
        <v>0</v>
      </c>
      <c r="J14" s="234">
        <f t="shared" si="0"/>
        <v>0</v>
      </c>
      <c r="K14" s="274">
        <f>SUM(I14:J14)</f>
        <v>0</v>
      </c>
    </row>
    <row r="15" spans="1:11" ht="13.5" customHeight="1">
      <c r="A15" s="159">
        <v>5</v>
      </c>
      <c r="B15" s="143" t="s">
        <v>21</v>
      </c>
      <c r="C15" s="144" t="s">
        <v>30</v>
      </c>
      <c r="D15" s="144" t="s">
        <v>31</v>
      </c>
      <c r="E15" s="144"/>
      <c r="F15" s="144" t="s">
        <v>29</v>
      </c>
      <c r="G15" s="330">
        <v>14</v>
      </c>
      <c r="H15" s="233"/>
      <c r="I15" s="233">
        <v>0</v>
      </c>
      <c r="J15" s="234">
        <f t="shared" si="0"/>
        <v>0</v>
      </c>
      <c r="K15" s="274">
        <f aca="true" t="shared" si="1" ref="K15:K26">SUM(I15:J15)</f>
        <v>0</v>
      </c>
    </row>
    <row r="16" spans="1:11" ht="13.5" customHeight="1">
      <c r="A16" s="159">
        <v>6</v>
      </c>
      <c r="B16" s="143" t="s">
        <v>21</v>
      </c>
      <c r="C16" s="144" t="s">
        <v>32</v>
      </c>
      <c r="D16" s="144" t="s">
        <v>33</v>
      </c>
      <c r="E16" s="144"/>
      <c r="F16" s="144" t="s">
        <v>29</v>
      </c>
      <c r="G16" s="330">
        <v>14</v>
      </c>
      <c r="H16" s="233"/>
      <c r="I16" s="233">
        <v>0</v>
      </c>
      <c r="J16" s="234">
        <f t="shared" si="0"/>
        <v>0</v>
      </c>
      <c r="K16" s="274">
        <f t="shared" si="1"/>
        <v>0</v>
      </c>
    </row>
    <row r="17" spans="1:11" ht="24" customHeight="1">
      <c r="A17" s="159">
        <v>7</v>
      </c>
      <c r="B17" s="143" t="s">
        <v>21</v>
      </c>
      <c r="C17" s="144" t="s">
        <v>34</v>
      </c>
      <c r="D17" s="144" t="s">
        <v>35</v>
      </c>
      <c r="E17" s="144"/>
      <c r="F17" s="144" t="s">
        <v>36</v>
      </c>
      <c r="G17" s="303">
        <v>536.977</v>
      </c>
      <c r="H17" s="233"/>
      <c r="I17" s="233">
        <v>0</v>
      </c>
      <c r="J17" s="234">
        <f t="shared" si="0"/>
        <v>0</v>
      </c>
      <c r="K17" s="274">
        <f t="shared" si="1"/>
        <v>0</v>
      </c>
    </row>
    <row r="18" spans="1:11" ht="13.5" customHeight="1">
      <c r="A18" s="159">
        <v>8</v>
      </c>
      <c r="B18" s="143" t="s">
        <v>21</v>
      </c>
      <c r="C18" s="144" t="s">
        <v>37</v>
      </c>
      <c r="D18" s="144" t="s">
        <v>38</v>
      </c>
      <c r="E18" s="144"/>
      <c r="F18" s="144" t="s">
        <v>36</v>
      </c>
      <c r="G18" s="303">
        <v>1610.402</v>
      </c>
      <c r="H18" s="233"/>
      <c r="I18" s="233">
        <v>0</v>
      </c>
      <c r="J18" s="234">
        <f t="shared" si="0"/>
        <v>0</v>
      </c>
      <c r="K18" s="274">
        <f t="shared" si="1"/>
        <v>0</v>
      </c>
    </row>
    <row r="19" spans="1:11" ht="13.5" customHeight="1">
      <c r="A19" s="159">
        <v>9</v>
      </c>
      <c r="B19" s="143" t="s">
        <v>21</v>
      </c>
      <c r="C19" s="144" t="s">
        <v>39</v>
      </c>
      <c r="D19" s="144" t="s">
        <v>40</v>
      </c>
      <c r="E19" s="144"/>
      <c r="F19" s="144" t="s">
        <v>36</v>
      </c>
      <c r="G19" s="303">
        <v>1610.402</v>
      </c>
      <c r="H19" s="233"/>
      <c r="I19" s="233">
        <v>0</v>
      </c>
      <c r="J19" s="234">
        <f t="shared" si="0"/>
        <v>0</v>
      </c>
      <c r="K19" s="274">
        <f t="shared" si="1"/>
        <v>0</v>
      </c>
    </row>
    <row r="20" spans="1:11" ht="24" customHeight="1">
      <c r="A20" s="159">
        <v>10</v>
      </c>
      <c r="B20" s="143" t="s">
        <v>21</v>
      </c>
      <c r="C20" s="144" t="s">
        <v>41</v>
      </c>
      <c r="D20" s="144" t="s">
        <v>42</v>
      </c>
      <c r="E20" s="144"/>
      <c r="F20" s="144" t="s">
        <v>22</v>
      </c>
      <c r="G20" s="303">
        <v>96</v>
      </c>
      <c r="H20" s="233"/>
      <c r="I20" s="233">
        <v>0</v>
      </c>
      <c r="J20" s="234">
        <f t="shared" si="0"/>
        <v>0</v>
      </c>
      <c r="K20" s="274">
        <f t="shared" si="1"/>
        <v>0</v>
      </c>
    </row>
    <row r="21" spans="1:11" ht="13.5" customHeight="1">
      <c r="A21" s="159">
        <v>11</v>
      </c>
      <c r="B21" s="143" t="s">
        <v>21</v>
      </c>
      <c r="C21" s="144" t="s">
        <v>43</v>
      </c>
      <c r="D21" s="144" t="s">
        <v>44</v>
      </c>
      <c r="E21" s="144"/>
      <c r="F21" s="144" t="s">
        <v>36</v>
      </c>
      <c r="G21" s="303">
        <v>1548.962</v>
      </c>
      <c r="H21" s="233"/>
      <c r="I21" s="233">
        <v>0</v>
      </c>
      <c r="J21" s="234">
        <f t="shared" si="0"/>
        <v>0</v>
      </c>
      <c r="K21" s="274">
        <f t="shared" si="1"/>
        <v>0</v>
      </c>
    </row>
    <row r="22" spans="1:11" ht="13.5" customHeight="1">
      <c r="A22" s="159">
        <v>12</v>
      </c>
      <c r="B22" s="143" t="s">
        <v>21</v>
      </c>
      <c r="C22" s="144" t="s">
        <v>45</v>
      </c>
      <c r="D22" s="144" t="s">
        <v>46</v>
      </c>
      <c r="E22" s="144"/>
      <c r="F22" s="144" t="s">
        <v>29</v>
      </c>
      <c r="G22" s="330">
        <v>14</v>
      </c>
      <c r="H22" s="233"/>
      <c r="I22" s="233">
        <v>0</v>
      </c>
      <c r="J22" s="234">
        <f t="shared" si="0"/>
        <v>0</v>
      </c>
      <c r="K22" s="274">
        <f t="shared" si="1"/>
        <v>0</v>
      </c>
    </row>
    <row r="23" spans="1:11" ht="13.5" customHeight="1">
      <c r="A23" s="159">
        <v>13</v>
      </c>
      <c r="B23" s="143" t="s">
        <v>21</v>
      </c>
      <c r="C23" s="144" t="s">
        <v>47</v>
      </c>
      <c r="D23" s="144" t="s">
        <v>48</v>
      </c>
      <c r="E23" s="144"/>
      <c r="F23" s="144" t="s">
        <v>36</v>
      </c>
      <c r="G23" s="303">
        <v>1610.402</v>
      </c>
      <c r="H23" s="233"/>
      <c r="I23" s="233">
        <v>0</v>
      </c>
      <c r="J23" s="234">
        <f t="shared" si="0"/>
        <v>0</v>
      </c>
      <c r="K23" s="274">
        <f t="shared" si="1"/>
        <v>0</v>
      </c>
    </row>
    <row r="24" spans="1:11" ht="13.5" customHeight="1">
      <c r="A24" s="159">
        <v>14</v>
      </c>
      <c r="B24" s="143" t="s">
        <v>21</v>
      </c>
      <c r="C24" s="144" t="s">
        <v>49</v>
      </c>
      <c r="D24" s="144" t="s">
        <v>50</v>
      </c>
      <c r="E24" s="144"/>
      <c r="F24" s="144" t="s">
        <v>51</v>
      </c>
      <c r="G24" s="303">
        <v>1929.603</v>
      </c>
      <c r="H24" s="233"/>
      <c r="I24" s="233">
        <v>0</v>
      </c>
      <c r="J24" s="234">
        <f t="shared" si="0"/>
        <v>0</v>
      </c>
      <c r="K24" s="274">
        <f t="shared" si="1"/>
        <v>0</v>
      </c>
    </row>
    <row r="25" spans="1:11" ht="13.5" customHeight="1">
      <c r="A25" s="159">
        <v>15</v>
      </c>
      <c r="B25" s="143" t="s">
        <v>21</v>
      </c>
      <c r="C25" s="144" t="s">
        <v>52</v>
      </c>
      <c r="D25" s="144" t="s">
        <v>53</v>
      </c>
      <c r="E25" s="144"/>
      <c r="F25" s="144" t="s">
        <v>36</v>
      </c>
      <c r="G25" s="303">
        <v>61.44</v>
      </c>
      <c r="H25" s="233"/>
      <c r="I25" s="233">
        <v>0</v>
      </c>
      <c r="J25" s="234">
        <f t="shared" si="0"/>
        <v>0</v>
      </c>
      <c r="K25" s="274">
        <f t="shared" si="1"/>
        <v>0</v>
      </c>
    </row>
    <row r="26" spans="1:11" ht="13.5" customHeight="1" thickBot="1">
      <c r="A26" s="209">
        <v>16</v>
      </c>
      <c r="B26" s="145" t="s">
        <v>54</v>
      </c>
      <c r="C26" s="146" t="s">
        <v>55</v>
      </c>
      <c r="D26" s="146" t="s">
        <v>56</v>
      </c>
      <c r="E26" s="146"/>
      <c r="F26" s="146" t="s">
        <v>22</v>
      </c>
      <c r="G26" s="304">
        <v>542.401</v>
      </c>
      <c r="H26" s="235"/>
      <c r="I26" s="235">
        <v>0</v>
      </c>
      <c r="J26" s="234">
        <f t="shared" si="0"/>
        <v>0</v>
      </c>
      <c r="K26" s="274">
        <f t="shared" si="1"/>
        <v>0</v>
      </c>
    </row>
    <row r="27" spans="1:11" ht="13.5" customHeight="1" thickBot="1">
      <c r="A27" s="210">
        <v>17</v>
      </c>
      <c r="B27" s="147" t="s">
        <v>57</v>
      </c>
      <c r="C27" s="148" t="s">
        <v>58</v>
      </c>
      <c r="D27" s="148" t="s">
        <v>59</v>
      </c>
      <c r="E27" s="148"/>
      <c r="F27" s="148" t="s">
        <v>60</v>
      </c>
      <c r="G27" s="305">
        <v>13.584</v>
      </c>
      <c r="H27" s="236"/>
      <c r="I27" s="236">
        <f>G27*H27</f>
        <v>0</v>
      </c>
      <c r="J27" s="236">
        <v>0</v>
      </c>
      <c r="K27" s="275">
        <f>SUM(I27:J27)</f>
        <v>0</v>
      </c>
    </row>
    <row r="28" spans="1:11" ht="13.5" customHeight="1">
      <c r="A28" s="211">
        <v>18</v>
      </c>
      <c r="B28" s="141" t="s">
        <v>21</v>
      </c>
      <c r="C28" s="142" t="s">
        <v>61</v>
      </c>
      <c r="D28" s="142" t="s">
        <v>62</v>
      </c>
      <c r="E28" s="142"/>
      <c r="F28" s="142" t="s">
        <v>22</v>
      </c>
      <c r="G28" s="306">
        <v>542.401</v>
      </c>
      <c r="H28" s="237"/>
      <c r="I28" s="237">
        <v>0</v>
      </c>
      <c r="J28" s="234">
        <f>G28*H28</f>
        <v>0</v>
      </c>
      <c r="K28" s="276">
        <f>SUM(I28:J28)</f>
        <v>0</v>
      </c>
    </row>
    <row r="29" spans="1:11" ht="13.5" customHeight="1">
      <c r="A29" s="159">
        <v>19</v>
      </c>
      <c r="B29" s="143" t="s">
        <v>21</v>
      </c>
      <c r="C29" s="144" t="s">
        <v>63</v>
      </c>
      <c r="D29" s="144" t="s">
        <v>64</v>
      </c>
      <c r="E29" s="144"/>
      <c r="F29" s="144" t="s">
        <v>22</v>
      </c>
      <c r="G29" s="303">
        <v>542.401</v>
      </c>
      <c r="H29" s="233"/>
      <c r="I29" s="233">
        <v>0</v>
      </c>
      <c r="J29" s="238">
        <f>G29*H29</f>
        <v>0</v>
      </c>
      <c r="K29" s="277">
        <f aca="true" t="shared" si="2" ref="K29:K41">SUM(I29:J29)</f>
        <v>0</v>
      </c>
    </row>
    <row r="30" spans="1:11" ht="13.5" customHeight="1">
      <c r="A30" s="159">
        <v>20</v>
      </c>
      <c r="B30" s="143" t="s">
        <v>54</v>
      </c>
      <c r="C30" s="144" t="s">
        <v>65</v>
      </c>
      <c r="D30" s="144" t="s">
        <v>66</v>
      </c>
      <c r="E30" s="144"/>
      <c r="F30" s="144" t="s">
        <v>29</v>
      </c>
      <c r="G30" s="324">
        <v>432</v>
      </c>
      <c r="H30" s="233"/>
      <c r="I30" s="233">
        <v>0</v>
      </c>
      <c r="J30" s="238">
        <f>G30*H30</f>
        <v>0</v>
      </c>
      <c r="K30" s="277">
        <f t="shared" si="2"/>
        <v>0</v>
      </c>
    </row>
    <row r="31" spans="1:11" ht="13.5" customHeight="1">
      <c r="A31" s="159">
        <v>21</v>
      </c>
      <c r="B31" s="143" t="s">
        <v>54</v>
      </c>
      <c r="C31" s="144" t="s">
        <v>67</v>
      </c>
      <c r="D31" s="144" t="s">
        <v>68</v>
      </c>
      <c r="E31" s="144"/>
      <c r="F31" s="144" t="s">
        <v>29</v>
      </c>
      <c r="G31" s="324">
        <v>336</v>
      </c>
      <c r="H31" s="233"/>
      <c r="I31" s="233">
        <v>0</v>
      </c>
      <c r="J31" s="238">
        <f>G31*H31</f>
        <v>0</v>
      </c>
      <c r="K31" s="277">
        <f t="shared" si="2"/>
        <v>0</v>
      </c>
    </row>
    <row r="32" spans="1:11" ht="24" customHeight="1" thickBot="1">
      <c r="A32" s="209">
        <v>22</v>
      </c>
      <c r="B32" s="145" t="s">
        <v>54</v>
      </c>
      <c r="C32" s="146" t="s">
        <v>69</v>
      </c>
      <c r="D32" s="146" t="s">
        <v>70</v>
      </c>
      <c r="E32" s="146"/>
      <c r="F32" s="146" t="s">
        <v>29</v>
      </c>
      <c r="G32" s="325">
        <v>768</v>
      </c>
      <c r="H32" s="235"/>
      <c r="I32" s="235">
        <v>0</v>
      </c>
      <c r="J32" s="234">
        <f>G32*H32</f>
        <v>0</v>
      </c>
      <c r="K32" s="278">
        <f t="shared" si="2"/>
        <v>0</v>
      </c>
    </row>
    <row r="33" spans="1:11" ht="24" customHeight="1" thickBot="1">
      <c r="A33" s="210">
        <v>23</v>
      </c>
      <c r="B33" s="147" t="s">
        <v>71</v>
      </c>
      <c r="C33" s="148" t="s">
        <v>282</v>
      </c>
      <c r="D33" s="148" t="s">
        <v>72</v>
      </c>
      <c r="E33" s="148"/>
      <c r="F33" s="148" t="s">
        <v>29</v>
      </c>
      <c r="G33" s="326">
        <v>768</v>
      </c>
      <c r="H33" s="236"/>
      <c r="I33" s="236">
        <f>G33*H33</f>
        <v>0</v>
      </c>
      <c r="J33" s="236">
        <v>0</v>
      </c>
      <c r="K33" s="275">
        <f>SUM(I33:J33)</f>
        <v>0</v>
      </c>
    </row>
    <row r="34" spans="1:11" ht="24" customHeight="1" thickBot="1">
      <c r="A34" s="212">
        <v>24</v>
      </c>
      <c r="B34" s="149" t="s">
        <v>54</v>
      </c>
      <c r="C34" s="150" t="s">
        <v>73</v>
      </c>
      <c r="D34" s="150" t="s">
        <v>74</v>
      </c>
      <c r="E34" s="150"/>
      <c r="F34" s="150" t="s">
        <v>29</v>
      </c>
      <c r="G34" s="327">
        <v>336</v>
      </c>
      <c r="H34" s="239"/>
      <c r="I34" s="239">
        <v>0</v>
      </c>
      <c r="J34" s="234">
        <f>G34*H34</f>
        <v>0</v>
      </c>
      <c r="K34" s="277">
        <f t="shared" si="2"/>
        <v>0</v>
      </c>
    </row>
    <row r="35" spans="1:11" ht="13.5" customHeight="1" thickBot="1">
      <c r="A35" s="210">
        <v>25</v>
      </c>
      <c r="B35" s="147" t="s">
        <v>75</v>
      </c>
      <c r="C35" s="148" t="s">
        <v>76</v>
      </c>
      <c r="D35" s="148" t="s">
        <v>77</v>
      </c>
      <c r="E35" s="148"/>
      <c r="F35" s="148" t="s">
        <v>36</v>
      </c>
      <c r="G35" s="305">
        <v>8.4</v>
      </c>
      <c r="H35" s="236"/>
      <c r="I35" s="236">
        <f>G35*H35</f>
        <v>0</v>
      </c>
      <c r="J35" s="236">
        <v>0</v>
      </c>
      <c r="K35" s="275">
        <f>SUM(I35:J35)</f>
        <v>0</v>
      </c>
    </row>
    <row r="36" spans="1:11" ht="13.5" customHeight="1" thickBot="1">
      <c r="A36" s="212">
        <v>26</v>
      </c>
      <c r="B36" s="149" t="s">
        <v>54</v>
      </c>
      <c r="C36" s="150" t="s">
        <v>78</v>
      </c>
      <c r="D36" s="150" t="s">
        <v>79</v>
      </c>
      <c r="E36" s="150"/>
      <c r="F36" s="150" t="s">
        <v>22</v>
      </c>
      <c r="G36" s="307">
        <v>432.001</v>
      </c>
      <c r="H36" s="239"/>
      <c r="I36" s="239">
        <v>0</v>
      </c>
      <c r="J36" s="234">
        <f>G36*H36</f>
        <v>0</v>
      </c>
      <c r="K36" s="277">
        <f t="shared" si="2"/>
        <v>0</v>
      </c>
    </row>
    <row r="37" spans="1:11" ht="13.5" customHeight="1" thickBot="1">
      <c r="A37" s="210">
        <v>27</v>
      </c>
      <c r="B37" s="147" t="s">
        <v>80</v>
      </c>
      <c r="C37" s="148" t="s">
        <v>81</v>
      </c>
      <c r="D37" s="148" t="s">
        <v>82</v>
      </c>
      <c r="E37" s="148"/>
      <c r="F37" s="148" t="s">
        <v>83</v>
      </c>
      <c r="G37" s="331">
        <v>4320</v>
      </c>
      <c r="H37" s="236"/>
      <c r="I37" s="236">
        <f>G37*H37</f>
        <v>0</v>
      </c>
      <c r="J37" s="236">
        <v>0</v>
      </c>
      <c r="K37" s="275">
        <f>SUM(I37:J37)</f>
        <v>0</v>
      </c>
    </row>
    <row r="38" spans="1:11" ht="13.5" customHeight="1" thickBot="1">
      <c r="A38" s="212">
        <v>28</v>
      </c>
      <c r="B38" s="149" t="s">
        <v>54</v>
      </c>
      <c r="C38" s="150" t="s">
        <v>84</v>
      </c>
      <c r="D38" s="150" t="s">
        <v>85</v>
      </c>
      <c r="E38" s="150"/>
      <c r="F38" s="150" t="s">
        <v>51</v>
      </c>
      <c r="G38" s="307">
        <v>13.56</v>
      </c>
      <c r="H38" s="239"/>
      <c r="I38" s="239">
        <v>0</v>
      </c>
      <c r="J38" s="234">
        <f>G38*H38</f>
        <v>0</v>
      </c>
      <c r="K38" s="277">
        <f t="shared" si="2"/>
        <v>0</v>
      </c>
    </row>
    <row r="39" spans="1:11" ht="13.5" customHeight="1" thickBot="1">
      <c r="A39" s="213">
        <v>29</v>
      </c>
      <c r="B39" s="151" t="s">
        <v>86</v>
      </c>
      <c r="C39" s="152" t="s">
        <v>87</v>
      </c>
      <c r="D39" s="152" t="s">
        <v>88</v>
      </c>
      <c r="E39" s="152"/>
      <c r="F39" s="152" t="s">
        <v>51</v>
      </c>
      <c r="G39" s="308">
        <v>14.102</v>
      </c>
      <c r="H39" s="240"/>
      <c r="I39" s="240">
        <f>G39*H39</f>
        <v>0</v>
      </c>
      <c r="J39" s="240">
        <v>0</v>
      </c>
      <c r="K39" s="279">
        <f>SUM(I39:J39)</f>
        <v>0</v>
      </c>
    </row>
    <row r="40" spans="1:11" ht="13.5" customHeight="1">
      <c r="A40" s="153">
        <v>30</v>
      </c>
      <c r="B40" s="154" t="s">
        <v>54</v>
      </c>
      <c r="C40" s="155" t="s">
        <v>89</v>
      </c>
      <c r="D40" s="155" t="s">
        <v>90</v>
      </c>
      <c r="E40" s="155"/>
      <c r="F40" s="155" t="s">
        <v>22</v>
      </c>
      <c r="G40" s="302">
        <v>542.401</v>
      </c>
      <c r="H40" s="231"/>
      <c r="I40" s="231">
        <v>0</v>
      </c>
      <c r="J40" s="231">
        <f>G40*H40</f>
        <v>0</v>
      </c>
      <c r="K40" s="280">
        <f t="shared" si="2"/>
        <v>0</v>
      </c>
    </row>
    <row r="41" spans="1:11" ht="13.5" customHeight="1" thickBot="1">
      <c r="A41" s="156">
        <v>31</v>
      </c>
      <c r="B41" s="157" t="s">
        <v>54</v>
      </c>
      <c r="C41" s="158" t="s">
        <v>91</v>
      </c>
      <c r="D41" s="158" t="s">
        <v>92</v>
      </c>
      <c r="E41" s="158"/>
      <c r="F41" s="158" t="s">
        <v>36</v>
      </c>
      <c r="G41" s="309">
        <v>5.76</v>
      </c>
      <c r="H41" s="241"/>
      <c r="I41" s="241">
        <v>0</v>
      </c>
      <c r="J41" s="242">
        <f>G41*H41</f>
        <v>0</v>
      </c>
      <c r="K41" s="281">
        <f t="shared" si="2"/>
        <v>0</v>
      </c>
    </row>
    <row r="42" spans="1:11" ht="21" customHeight="1" thickBot="1">
      <c r="A42" s="138"/>
      <c r="B42" s="139"/>
      <c r="C42" s="140" t="s">
        <v>8</v>
      </c>
      <c r="D42" s="140" t="s">
        <v>93</v>
      </c>
      <c r="E42" s="140"/>
      <c r="F42" s="140"/>
      <c r="G42" s="301"/>
      <c r="H42" s="230"/>
      <c r="I42" s="230">
        <f>SUM(I43:I44)</f>
        <v>0</v>
      </c>
      <c r="J42" s="230">
        <f>SUM(J43:J44)</f>
        <v>0</v>
      </c>
      <c r="K42" s="230">
        <f>SUM(K43:K44)</f>
        <v>0</v>
      </c>
    </row>
    <row r="43" spans="1:11" ht="13.5" customHeight="1">
      <c r="A43" s="153">
        <v>32</v>
      </c>
      <c r="B43" s="154" t="s">
        <v>94</v>
      </c>
      <c r="C43" s="364">
        <v>274313611</v>
      </c>
      <c r="D43" s="364" t="s">
        <v>329</v>
      </c>
      <c r="E43" s="155"/>
      <c r="F43" s="155" t="s">
        <v>36</v>
      </c>
      <c r="G43" s="302">
        <v>238.08</v>
      </c>
      <c r="H43" s="231"/>
      <c r="I43" s="231">
        <v>0</v>
      </c>
      <c r="J43" s="231">
        <f>G43*H43</f>
        <v>0</v>
      </c>
      <c r="K43" s="273">
        <f>SUM(I43:J43)</f>
        <v>0</v>
      </c>
    </row>
    <row r="44" spans="1:11" ht="13.5" customHeight="1" thickBot="1">
      <c r="A44" s="156">
        <v>33</v>
      </c>
      <c r="B44" s="366">
        <v>11</v>
      </c>
      <c r="C44" s="365">
        <v>311361825</v>
      </c>
      <c r="D44" s="365" t="s">
        <v>330</v>
      </c>
      <c r="E44" s="158"/>
      <c r="F44" s="158" t="s">
        <v>51</v>
      </c>
      <c r="G44" s="309">
        <v>5.232</v>
      </c>
      <c r="H44" s="241"/>
      <c r="I44" s="241">
        <v>0</v>
      </c>
      <c r="J44" s="241">
        <f>G44*H44</f>
        <v>0</v>
      </c>
      <c r="K44" s="282">
        <f>SUM(I44:J44)</f>
        <v>0</v>
      </c>
    </row>
    <row r="45" spans="1:11" ht="21" customHeight="1" thickBot="1">
      <c r="A45" s="138"/>
      <c r="B45" s="139"/>
      <c r="C45" s="140" t="s">
        <v>9</v>
      </c>
      <c r="D45" s="140" t="s">
        <v>95</v>
      </c>
      <c r="E45" s="140"/>
      <c r="F45" s="140"/>
      <c r="G45" s="301"/>
      <c r="H45" s="230"/>
      <c r="I45" s="230">
        <f>SUM(I46:I48)</f>
        <v>0</v>
      </c>
      <c r="J45" s="230">
        <f>SUM(J46:J48)</f>
        <v>0</v>
      </c>
      <c r="K45" s="230">
        <f>SUM(K46:K48)</f>
        <v>0</v>
      </c>
    </row>
    <row r="46" spans="1:11" ht="13.5" customHeight="1">
      <c r="A46" s="153">
        <v>34</v>
      </c>
      <c r="B46" s="154" t="s">
        <v>94</v>
      </c>
      <c r="C46" s="155" t="s">
        <v>96</v>
      </c>
      <c r="D46" s="155" t="s">
        <v>97</v>
      </c>
      <c r="E46" s="155"/>
      <c r="F46" s="155" t="s">
        <v>36</v>
      </c>
      <c r="G46" s="302">
        <v>119.04</v>
      </c>
      <c r="H46" s="231"/>
      <c r="I46" s="231">
        <v>0</v>
      </c>
      <c r="J46" s="231">
        <f>G46*H46</f>
        <v>0</v>
      </c>
      <c r="K46" s="273">
        <f>SUM(I46:J46)</f>
        <v>0</v>
      </c>
    </row>
    <row r="47" spans="1:11" ht="12" thickBot="1">
      <c r="A47" s="209">
        <v>35</v>
      </c>
      <c r="B47" s="145" t="s">
        <v>98</v>
      </c>
      <c r="C47" s="323" t="s">
        <v>325</v>
      </c>
      <c r="D47" s="323" t="s">
        <v>326</v>
      </c>
      <c r="E47" s="146"/>
      <c r="F47" s="146" t="s">
        <v>22</v>
      </c>
      <c r="G47" s="304">
        <v>1670.402</v>
      </c>
      <c r="H47" s="235"/>
      <c r="I47" s="235">
        <v>0</v>
      </c>
      <c r="J47" s="235">
        <f>G47*H47</f>
        <v>0</v>
      </c>
      <c r="K47" s="283">
        <f>SUM(I47:J47)</f>
        <v>0</v>
      </c>
    </row>
    <row r="48" spans="1:11" ht="13.5" customHeight="1" thickBot="1">
      <c r="A48" s="214">
        <v>36</v>
      </c>
      <c r="B48" s="215" t="s">
        <v>99</v>
      </c>
      <c r="C48" s="216" t="s">
        <v>100</v>
      </c>
      <c r="D48" s="216" t="s">
        <v>101</v>
      </c>
      <c r="E48" s="216"/>
      <c r="F48" s="216" t="s">
        <v>22</v>
      </c>
      <c r="G48" s="331">
        <v>3405.12</v>
      </c>
      <c r="H48" s="243"/>
      <c r="I48" s="243">
        <f>G48*H48</f>
        <v>0</v>
      </c>
      <c r="J48" s="243">
        <v>0</v>
      </c>
      <c r="K48" s="284">
        <f>SUM(I48:J48)</f>
        <v>0</v>
      </c>
    </row>
    <row r="49" spans="1:11" ht="21" customHeight="1" thickBot="1">
      <c r="A49" s="138"/>
      <c r="B49" s="139"/>
      <c r="C49" s="140" t="s">
        <v>11</v>
      </c>
      <c r="D49" s="140" t="s">
        <v>102</v>
      </c>
      <c r="E49" s="140"/>
      <c r="F49" s="140"/>
      <c r="G49" s="301"/>
      <c r="H49" s="230"/>
      <c r="I49" s="230">
        <f>SUM(I50:I54)</f>
        <v>0</v>
      </c>
      <c r="J49" s="230">
        <f>SUM(J50:J54)</f>
        <v>0</v>
      </c>
      <c r="K49" s="230">
        <f>SUM(K50:K54)</f>
        <v>0</v>
      </c>
    </row>
    <row r="50" spans="1:11" ht="24" customHeight="1">
      <c r="A50" s="153">
        <v>37</v>
      </c>
      <c r="B50" s="154" t="s">
        <v>103</v>
      </c>
      <c r="C50" s="155" t="s">
        <v>104</v>
      </c>
      <c r="D50" s="155" t="s">
        <v>105</v>
      </c>
      <c r="E50" s="155"/>
      <c r="F50" s="155" t="s">
        <v>22</v>
      </c>
      <c r="G50" s="332">
        <v>2225.68</v>
      </c>
      <c r="H50" s="231"/>
      <c r="I50" s="231">
        <v>0</v>
      </c>
      <c r="J50" s="231">
        <f>G50*H50</f>
        <v>0</v>
      </c>
      <c r="K50" s="273">
        <f>SUM(I50:J50)</f>
        <v>0</v>
      </c>
    </row>
    <row r="51" spans="1:11" ht="24" customHeight="1">
      <c r="A51" s="159">
        <v>38</v>
      </c>
      <c r="B51" s="143" t="s">
        <v>103</v>
      </c>
      <c r="C51" s="144" t="s">
        <v>106</v>
      </c>
      <c r="D51" s="144" t="s">
        <v>107</v>
      </c>
      <c r="E51" s="144"/>
      <c r="F51" s="144" t="s">
        <v>22</v>
      </c>
      <c r="G51" s="330">
        <v>1034.32</v>
      </c>
      <c r="H51" s="233"/>
      <c r="I51" s="233">
        <v>0</v>
      </c>
      <c r="J51" s="233">
        <f>G51*H51</f>
        <v>0</v>
      </c>
      <c r="K51" s="274">
        <f>SUM(I51:J51)</f>
        <v>0</v>
      </c>
    </row>
    <row r="52" spans="1:11" ht="24" customHeight="1">
      <c r="A52" s="159">
        <v>39</v>
      </c>
      <c r="B52" s="143" t="s">
        <v>103</v>
      </c>
      <c r="C52" s="144" t="s">
        <v>108</v>
      </c>
      <c r="D52" s="144" t="s">
        <v>109</v>
      </c>
      <c r="E52" s="144"/>
      <c r="F52" s="144" t="s">
        <v>22</v>
      </c>
      <c r="G52" s="330">
        <v>2225.68</v>
      </c>
      <c r="H52" s="233"/>
      <c r="I52" s="233">
        <v>0</v>
      </c>
      <c r="J52" s="233">
        <f>G52*H52</f>
        <v>0</v>
      </c>
      <c r="K52" s="274">
        <f>SUM(I52:J52)</f>
        <v>0</v>
      </c>
    </row>
    <row r="53" spans="1:11" ht="13.5" customHeight="1" thickBot="1">
      <c r="A53" s="156">
        <v>40</v>
      </c>
      <c r="B53" s="157" t="s">
        <v>103</v>
      </c>
      <c r="C53" s="158" t="s">
        <v>110</v>
      </c>
      <c r="D53" s="158" t="s">
        <v>111</v>
      </c>
      <c r="E53" s="158"/>
      <c r="F53" s="158" t="s">
        <v>22</v>
      </c>
      <c r="G53" s="333">
        <v>2164.8</v>
      </c>
      <c r="H53" s="241"/>
      <c r="I53" s="241">
        <v>0</v>
      </c>
      <c r="J53" s="241">
        <f>G53*H53</f>
        <v>0</v>
      </c>
      <c r="K53" s="282">
        <f>SUM(I53:J53)</f>
        <v>0</v>
      </c>
    </row>
    <row r="54" spans="1:11" ht="13.5" customHeight="1" thickBot="1">
      <c r="A54" s="217">
        <v>41</v>
      </c>
      <c r="B54" s="218" t="s">
        <v>112</v>
      </c>
      <c r="C54" s="219" t="s">
        <v>113</v>
      </c>
      <c r="D54" s="219" t="s">
        <v>114</v>
      </c>
      <c r="E54" s="219"/>
      <c r="F54" s="219" t="s">
        <v>22</v>
      </c>
      <c r="G54" s="334">
        <v>2164.8</v>
      </c>
      <c r="H54" s="244"/>
      <c r="I54" s="244">
        <f>G54*H54</f>
        <v>0</v>
      </c>
      <c r="J54" s="244">
        <v>0</v>
      </c>
      <c r="K54" s="285">
        <f>SUM(I54:J54)</f>
        <v>0</v>
      </c>
    </row>
    <row r="55" spans="1:11" ht="21" customHeight="1" thickBot="1">
      <c r="A55" s="138"/>
      <c r="B55" s="139"/>
      <c r="C55" s="140" t="s">
        <v>15</v>
      </c>
      <c r="D55" s="140" t="s">
        <v>115</v>
      </c>
      <c r="E55" s="140"/>
      <c r="F55" s="140"/>
      <c r="G55" s="301"/>
      <c r="H55" s="230"/>
      <c r="I55" s="230">
        <f>SUM(I56:I60)</f>
        <v>0</v>
      </c>
      <c r="J55" s="230">
        <f>SUM(J56:J60)</f>
        <v>0</v>
      </c>
      <c r="K55" s="230">
        <f>SUM(K56:K60)</f>
        <v>0</v>
      </c>
    </row>
    <row r="56" spans="1:11" ht="24" customHeight="1" thickBot="1">
      <c r="A56" s="220">
        <v>42</v>
      </c>
      <c r="B56" s="221" t="s">
        <v>103</v>
      </c>
      <c r="C56" s="222" t="s">
        <v>116</v>
      </c>
      <c r="D56" s="222" t="s">
        <v>117</v>
      </c>
      <c r="E56" s="222"/>
      <c r="F56" s="222" t="s">
        <v>118</v>
      </c>
      <c r="G56" s="335">
        <v>1176</v>
      </c>
      <c r="H56" s="245"/>
      <c r="I56" s="245">
        <v>0</v>
      </c>
      <c r="J56" s="245">
        <f>G56*H56</f>
        <v>0</v>
      </c>
      <c r="K56" s="286">
        <f>SUM(I56:J56)</f>
        <v>0</v>
      </c>
    </row>
    <row r="57" spans="1:11" ht="13.5" customHeight="1" thickBot="1">
      <c r="A57" s="210">
        <v>43</v>
      </c>
      <c r="B57" s="147" t="s">
        <v>112</v>
      </c>
      <c r="C57" s="148" t="s">
        <v>119</v>
      </c>
      <c r="D57" s="148" t="s">
        <v>120</v>
      </c>
      <c r="E57" s="148"/>
      <c r="F57" s="148" t="s">
        <v>29</v>
      </c>
      <c r="G57" s="331">
        <v>1176</v>
      </c>
      <c r="H57" s="236"/>
      <c r="I57" s="236">
        <f>G57*H57</f>
        <v>0</v>
      </c>
      <c r="J57" s="236">
        <v>0</v>
      </c>
      <c r="K57" s="275">
        <f>SUM(I57:J57)</f>
        <v>0</v>
      </c>
    </row>
    <row r="58" spans="1:11" ht="24" customHeight="1" thickBot="1">
      <c r="A58" s="212">
        <v>44</v>
      </c>
      <c r="B58" s="149" t="s">
        <v>103</v>
      </c>
      <c r="C58" s="150" t="s">
        <v>121</v>
      </c>
      <c r="D58" s="150" t="s">
        <v>122</v>
      </c>
      <c r="E58" s="150"/>
      <c r="F58" s="150" t="s">
        <v>118</v>
      </c>
      <c r="G58" s="307">
        <v>528</v>
      </c>
      <c r="H58" s="239"/>
      <c r="I58" s="239">
        <v>0</v>
      </c>
      <c r="J58" s="239">
        <f>G58*H58</f>
        <v>0</v>
      </c>
      <c r="K58" s="287">
        <f>SUM(I58:J58)</f>
        <v>0</v>
      </c>
    </row>
    <row r="59" spans="1:11" ht="13.5" customHeight="1" thickBot="1">
      <c r="A59" s="210">
        <v>45</v>
      </c>
      <c r="B59" s="147" t="s">
        <v>112</v>
      </c>
      <c r="C59" s="148" t="s">
        <v>123</v>
      </c>
      <c r="D59" s="148" t="s">
        <v>124</v>
      </c>
      <c r="E59" s="148"/>
      <c r="F59" s="148" t="s">
        <v>29</v>
      </c>
      <c r="G59" s="305">
        <v>528</v>
      </c>
      <c r="H59" s="236"/>
      <c r="I59" s="236">
        <f>G59*H59</f>
        <v>0</v>
      </c>
      <c r="J59" s="236">
        <v>0</v>
      </c>
      <c r="K59" s="275">
        <f>SUM(I59:J59)</f>
        <v>0</v>
      </c>
    </row>
    <row r="60" spans="1:11" ht="13.5" customHeight="1" thickBot="1">
      <c r="A60" s="223">
        <v>46</v>
      </c>
      <c r="B60" s="224" t="s">
        <v>125</v>
      </c>
      <c r="C60" s="225" t="s">
        <v>126</v>
      </c>
      <c r="D60" s="225" t="s">
        <v>127</v>
      </c>
      <c r="E60" s="225"/>
      <c r="F60" s="225" t="s">
        <v>22</v>
      </c>
      <c r="G60" s="312">
        <v>364.801</v>
      </c>
      <c r="H60" s="246"/>
      <c r="I60" s="246">
        <v>0</v>
      </c>
      <c r="J60" s="246">
        <f>G60*H60</f>
        <v>0</v>
      </c>
      <c r="K60" s="288">
        <f>SUM(I60:J60)</f>
        <v>0</v>
      </c>
    </row>
    <row r="61" spans="1:11" ht="21" customHeight="1" thickBot="1">
      <c r="A61" s="138"/>
      <c r="B61" s="139"/>
      <c r="C61" s="140" t="s">
        <v>128</v>
      </c>
      <c r="D61" s="140" t="s">
        <v>129</v>
      </c>
      <c r="E61" s="140"/>
      <c r="F61" s="140"/>
      <c r="G61" s="301"/>
      <c r="H61" s="230"/>
      <c r="I61" s="230">
        <v>0</v>
      </c>
      <c r="J61" s="230">
        <f>J62</f>
        <v>0</v>
      </c>
      <c r="K61" s="230">
        <f>K62</f>
        <v>0</v>
      </c>
    </row>
    <row r="62" spans="1:11" ht="24" customHeight="1" thickBot="1">
      <c r="A62" s="170">
        <v>47</v>
      </c>
      <c r="B62" s="171" t="s">
        <v>94</v>
      </c>
      <c r="C62" s="172" t="s">
        <v>130</v>
      </c>
      <c r="D62" s="172" t="s">
        <v>131</v>
      </c>
      <c r="E62" s="172"/>
      <c r="F62" s="172" t="s">
        <v>51</v>
      </c>
      <c r="G62" s="335">
        <v>5315.285</v>
      </c>
      <c r="H62" s="247"/>
      <c r="I62" s="247">
        <v>0</v>
      </c>
      <c r="J62" s="247">
        <f>G62*H62</f>
        <v>0</v>
      </c>
      <c r="K62" s="289">
        <f>SUM(I62:J62)</f>
        <v>0</v>
      </c>
    </row>
    <row r="63" spans="1:11" ht="14.25" customHeight="1">
      <c r="A63" s="135"/>
      <c r="B63" s="136"/>
      <c r="C63" s="137" t="s">
        <v>132</v>
      </c>
      <c r="D63" s="137" t="s">
        <v>133</v>
      </c>
      <c r="E63" s="137"/>
      <c r="F63" s="137"/>
      <c r="G63" s="300"/>
      <c r="H63" s="229"/>
      <c r="I63" s="229">
        <f>I64+I68+I71+I74+I81+I94</f>
        <v>0</v>
      </c>
      <c r="J63" s="229">
        <f>J64+J68+J71+J74+J81+J94</f>
        <v>0</v>
      </c>
      <c r="K63" s="229">
        <f>K64+K68+K71+K74+K81+K94</f>
        <v>0</v>
      </c>
    </row>
    <row r="64" spans="1:11" ht="21" customHeight="1" thickBot="1">
      <c r="A64" s="138"/>
      <c r="B64" s="139"/>
      <c r="C64" s="140" t="s">
        <v>134</v>
      </c>
      <c r="D64" s="140" t="s">
        <v>135</v>
      </c>
      <c r="E64" s="140"/>
      <c r="F64" s="140"/>
      <c r="G64" s="301"/>
      <c r="H64" s="230"/>
      <c r="I64" s="230">
        <f>SUM(I65:I67)</f>
        <v>0</v>
      </c>
      <c r="J64" s="230">
        <f>SUM(J65:J67)</f>
        <v>0</v>
      </c>
      <c r="K64" s="230">
        <f>SUM(K65:K67)</f>
        <v>0</v>
      </c>
    </row>
    <row r="65" spans="1:11" ht="13.5" customHeight="1" thickBot="1">
      <c r="A65" s="220">
        <v>48</v>
      </c>
      <c r="B65" s="221" t="s">
        <v>134</v>
      </c>
      <c r="C65" s="222" t="s">
        <v>136</v>
      </c>
      <c r="D65" s="222" t="s">
        <v>137</v>
      </c>
      <c r="E65" s="222"/>
      <c r="F65" s="222" t="s">
        <v>22</v>
      </c>
      <c r="G65" s="311">
        <v>445.441</v>
      </c>
      <c r="H65" s="245"/>
      <c r="I65" s="245">
        <v>0</v>
      </c>
      <c r="J65" s="245">
        <f>G65*H65</f>
        <v>0</v>
      </c>
      <c r="K65" s="286">
        <f>SUM(I65:J65)</f>
        <v>0</v>
      </c>
    </row>
    <row r="66" spans="1:11" ht="13.5" customHeight="1" thickBot="1">
      <c r="A66" s="210">
        <v>49</v>
      </c>
      <c r="B66" s="147" t="s">
        <v>138</v>
      </c>
      <c r="C66" s="148" t="s">
        <v>139</v>
      </c>
      <c r="D66" s="148" t="s">
        <v>140</v>
      </c>
      <c r="E66" s="148"/>
      <c r="F66" s="148" t="s">
        <v>22</v>
      </c>
      <c r="G66" s="305">
        <v>512.257</v>
      </c>
      <c r="H66" s="236"/>
      <c r="I66" s="236">
        <f>G66*H66</f>
        <v>0</v>
      </c>
      <c r="J66" s="236">
        <v>0</v>
      </c>
      <c r="K66" s="275">
        <f>SUM(I66:J66)</f>
        <v>0</v>
      </c>
    </row>
    <row r="67" spans="1:11" ht="13.5" customHeight="1" thickBot="1">
      <c r="A67" s="223">
        <v>50</v>
      </c>
      <c r="B67" s="224" t="s">
        <v>134</v>
      </c>
      <c r="C67" s="225" t="s">
        <v>141</v>
      </c>
      <c r="D67" s="225" t="s">
        <v>142</v>
      </c>
      <c r="E67" s="225"/>
      <c r="F67" s="225" t="s">
        <v>51</v>
      </c>
      <c r="G67" s="312">
        <v>2.228</v>
      </c>
      <c r="H67" s="246"/>
      <c r="I67" s="246">
        <v>0</v>
      </c>
      <c r="J67" s="246">
        <f>G67*H67</f>
        <v>0</v>
      </c>
      <c r="K67" s="288">
        <f>SUM(I67:J67)</f>
        <v>0</v>
      </c>
    </row>
    <row r="68" spans="1:11" ht="21" customHeight="1" thickBot="1">
      <c r="A68" s="138"/>
      <c r="B68" s="139"/>
      <c r="C68" s="140" t="s">
        <v>143</v>
      </c>
      <c r="D68" s="140" t="s">
        <v>144</v>
      </c>
      <c r="E68" s="140"/>
      <c r="F68" s="140"/>
      <c r="G68" s="301"/>
      <c r="H68" s="230"/>
      <c r="I68" s="230">
        <f>SUM(I69:I70)</f>
        <v>0</v>
      </c>
      <c r="J68" s="230">
        <f>SUM(J69:J70)</f>
        <v>0</v>
      </c>
      <c r="K68" s="230">
        <f>SUM(K69:K70)</f>
        <v>0</v>
      </c>
    </row>
    <row r="69" spans="1:11" ht="13.5" customHeight="1" thickBot="1">
      <c r="A69" s="220">
        <v>51</v>
      </c>
      <c r="B69" s="221" t="s">
        <v>143</v>
      </c>
      <c r="C69" s="222" t="s">
        <v>283</v>
      </c>
      <c r="D69" s="222" t="s">
        <v>145</v>
      </c>
      <c r="E69" s="222"/>
      <c r="F69" s="222" t="s">
        <v>118</v>
      </c>
      <c r="G69" s="322">
        <v>2165.76</v>
      </c>
      <c r="H69" s="245"/>
      <c r="I69" s="245">
        <v>0</v>
      </c>
      <c r="J69" s="245">
        <f>G69*H69</f>
        <v>0</v>
      </c>
      <c r="K69" s="286">
        <f>SUM(I69:J69)</f>
        <v>0</v>
      </c>
    </row>
    <row r="70" spans="1:11" s="160" customFormat="1" ht="13.5" customHeight="1" thickBot="1">
      <c r="A70" s="156">
        <v>52</v>
      </c>
      <c r="B70" s="157" t="s">
        <v>143</v>
      </c>
      <c r="C70" s="158" t="s">
        <v>266</v>
      </c>
      <c r="D70" s="158" t="s">
        <v>267</v>
      </c>
      <c r="E70" s="158"/>
      <c r="F70" s="158" t="s">
        <v>51</v>
      </c>
      <c r="G70" s="336">
        <v>4.288</v>
      </c>
      <c r="H70" s="241"/>
      <c r="I70" s="246">
        <v>0</v>
      </c>
      <c r="J70" s="246">
        <f>G70*H70</f>
        <v>0</v>
      </c>
      <c r="K70" s="288">
        <f>SUM(I70:J70)</f>
        <v>0</v>
      </c>
    </row>
    <row r="71" spans="1:11" ht="21" customHeight="1" thickBot="1">
      <c r="A71" s="138"/>
      <c r="B71" s="139"/>
      <c r="C71" s="140" t="s">
        <v>146</v>
      </c>
      <c r="D71" s="140" t="s">
        <v>147</v>
      </c>
      <c r="E71" s="140"/>
      <c r="F71" s="140"/>
      <c r="G71" s="301"/>
      <c r="H71" s="230"/>
      <c r="I71" s="230">
        <f>SUM(I72:I73)</f>
        <v>0</v>
      </c>
      <c r="J71" s="230">
        <f>SUM(J72:J73)</f>
        <v>0</v>
      </c>
      <c r="K71" s="230">
        <f>SUM(K72:K73)</f>
        <v>0</v>
      </c>
    </row>
    <row r="72" spans="1:11" ht="13.5" customHeight="1">
      <c r="A72" s="153">
        <v>53</v>
      </c>
      <c r="B72" s="154" t="s">
        <v>146</v>
      </c>
      <c r="C72" s="155" t="s">
        <v>284</v>
      </c>
      <c r="D72" s="155" t="s">
        <v>148</v>
      </c>
      <c r="E72" s="155"/>
      <c r="F72" s="155" t="s">
        <v>22</v>
      </c>
      <c r="G72" s="337">
        <v>2290.292</v>
      </c>
      <c r="H72" s="231"/>
      <c r="I72" s="231">
        <v>0</v>
      </c>
      <c r="J72" s="231">
        <f>G72*H72</f>
        <v>0</v>
      </c>
      <c r="K72" s="273">
        <f>SUM(I72:J72)</f>
        <v>0</v>
      </c>
    </row>
    <row r="73" spans="1:11" ht="13.5" customHeight="1" thickBot="1">
      <c r="A73" s="156">
        <v>54</v>
      </c>
      <c r="B73" s="157" t="s">
        <v>146</v>
      </c>
      <c r="C73" s="158" t="s">
        <v>149</v>
      </c>
      <c r="D73" s="158" t="s">
        <v>150</v>
      </c>
      <c r="E73" s="158"/>
      <c r="F73" s="158" t="s">
        <v>51</v>
      </c>
      <c r="G73" s="336">
        <v>5.313</v>
      </c>
      <c r="H73" s="241"/>
      <c r="I73" s="241">
        <v>0</v>
      </c>
      <c r="J73" s="241">
        <f>G73*H73</f>
        <v>0</v>
      </c>
      <c r="K73" s="282">
        <f>SUM(I73:J73)</f>
        <v>0</v>
      </c>
    </row>
    <row r="74" spans="1:11" ht="21" customHeight="1" thickBot="1">
      <c r="A74" s="138"/>
      <c r="B74" s="139"/>
      <c r="C74" s="140" t="s">
        <v>151</v>
      </c>
      <c r="D74" s="140" t="s">
        <v>152</v>
      </c>
      <c r="E74" s="140"/>
      <c r="F74" s="140"/>
      <c r="G74" s="301"/>
      <c r="H74" s="230"/>
      <c r="I74" s="230">
        <f>SUM(I75:I80)</f>
        <v>0</v>
      </c>
      <c r="J74" s="230">
        <f>SUM(J75:J80)</f>
        <v>0</v>
      </c>
      <c r="K74" s="230">
        <f>SUM(K75:K80)</f>
        <v>0</v>
      </c>
    </row>
    <row r="75" spans="1:11" ht="24" customHeight="1" thickBot="1">
      <c r="A75" s="170">
        <v>55</v>
      </c>
      <c r="B75" s="171" t="s">
        <v>151</v>
      </c>
      <c r="C75" s="172" t="s">
        <v>285</v>
      </c>
      <c r="D75" s="172" t="s">
        <v>153</v>
      </c>
      <c r="E75" s="172"/>
      <c r="F75" s="172" t="s">
        <v>29</v>
      </c>
      <c r="G75" s="313">
        <v>48</v>
      </c>
      <c r="H75" s="247"/>
      <c r="I75" s="247">
        <v>0</v>
      </c>
      <c r="J75" s="247">
        <f>G75*H75</f>
        <v>0</v>
      </c>
      <c r="K75" s="289">
        <f aca="true" t="shared" si="3" ref="K75:K80">SUM(I75:J75)</f>
        <v>0</v>
      </c>
    </row>
    <row r="76" spans="1:11" ht="13.5" customHeight="1">
      <c r="A76" s="161">
        <v>56</v>
      </c>
      <c r="B76" s="162" t="s">
        <v>154</v>
      </c>
      <c r="C76" s="163" t="s">
        <v>286</v>
      </c>
      <c r="D76" s="163" t="s">
        <v>155</v>
      </c>
      <c r="E76" s="163"/>
      <c r="F76" s="163" t="s">
        <v>29</v>
      </c>
      <c r="G76" s="315">
        <v>48</v>
      </c>
      <c r="H76" s="248"/>
      <c r="I76" s="248">
        <f>G76*H76</f>
        <v>0</v>
      </c>
      <c r="J76" s="248">
        <v>0</v>
      </c>
      <c r="K76" s="291">
        <f t="shared" si="3"/>
        <v>0</v>
      </c>
    </row>
    <row r="77" spans="1:11" ht="13.5" customHeight="1">
      <c r="A77" s="164">
        <v>57</v>
      </c>
      <c r="B77" s="165" t="s">
        <v>154</v>
      </c>
      <c r="C77" s="166" t="s">
        <v>287</v>
      </c>
      <c r="D77" s="166" t="s">
        <v>156</v>
      </c>
      <c r="E77" s="166"/>
      <c r="F77" s="166" t="s">
        <v>29</v>
      </c>
      <c r="G77" s="316">
        <v>96</v>
      </c>
      <c r="H77" s="249"/>
      <c r="I77" s="249">
        <f>G77*H77</f>
        <v>0</v>
      </c>
      <c r="J77" s="250">
        <v>0</v>
      </c>
      <c r="K77" s="292">
        <f t="shared" si="3"/>
        <v>0</v>
      </c>
    </row>
    <row r="78" spans="1:11" ht="13.5" customHeight="1">
      <c r="A78" s="164">
        <v>58</v>
      </c>
      <c r="B78" s="165" t="s">
        <v>154</v>
      </c>
      <c r="C78" s="166" t="s">
        <v>288</v>
      </c>
      <c r="D78" s="166" t="s">
        <v>324</v>
      </c>
      <c r="E78" s="166"/>
      <c r="F78" s="166" t="s">
        <v>29</v>
      </c>
      <c r="G78" s="316">
        <v>288</v>
      </c>
      <c r="H78" s="249"/>
      <c r="I78" s="249">
        <f>G78*H78</f>
        <v>0</v>
      </c>
      <c r="J78" s="250">
        <v>0</v>
      </c>
      <c r="K78" s="292">
        <f t="shared" si="3"/>
        <v>0</v>
      </c>
    </row>
    <row r="79" spans="1:11" ht="13.5" customHeight="1" thickBot="1">
      <c r="A79" s="167">
        <v>59</v>
      </c>
      <c r="B79" s="168" t="s">
        <v>154</v>
      </c>
      <c r="C79" s="169" t="s">
        <v>289</v>
      </c>
      <c r="D79" s="169" t="s">
        <v>323</v>
      </c>
      <c r="E79" s="169"/>
      <c r="F79" s="169" t="s">
        <v>29</v>
      </c>
      <c r="G79" s="317">
        <v>48</v>
      </c>
      <c r="H79" s="251"/>
      <c r="I79" s="251">
        <f>G79*H79</f>
        <v>0</v>
      </c>
      <c r="J79" s="252">
        <v>0</v>
      </c>
      <c r="K79" s="293">
        <f t="shared" si="3"/>
        <v>0</v>
      </c>
    </row>
    <row r="80" spans="1:11" s="160" customFormat="1" ht="13.5" customHeight="1" thickBot="1">
      <c r="A80" s="170">
        <v>60</v>
      </c>
      <c r="B80" s="171" t="s">
        <v>151</v>
      </c>
      <c r="C80" s="172" t="s">
        <v>290</v>
      </c>
      <c r="D80" s="172" t="s">
        <v>268</v>
      </c>
      <c r="E80" s="172"/>
      <c r="F80" s="172" t="s">
        <v>51</v>
      </c>
      <c r="G80" s="313">
        <v>1.217</v>
      </c>
      <c r="H80" s="247"/>
      <c r="I80" s="247">
        <v>0</v>
      </c>
      <c r="J80" s="247">
        <f>G80*H80</f>
        <v>0</v>
      </c>
      <c r="K80" s="289">
        <f t="shared" si="3"/>
        <v>0</v>
      </c>
    </row>
    <row r="81" spans="1:11" ht="21" customHeight="1" thickBot="1">
      <c r="A81" s="138"/>
      <c r="B81" s="139"/>
      <c r="C81" s="140" t="s">
        <v>157</v>
      </c>
      <c r="D81" s="140" t="s">
        <v>158</v>
      </c>
      <c r="E81" s="140"/>
      <c r="F81" s="140"/>
      <c r="G81" s="301"/>
      <c r="H81" s="230"/>
      <c r="I81" s="230">
        <f>SUM(I82:I93)</f>
        <v>0</v>
      </c>
      <c r="J81" s="230">
        <f>SUM(J82:J93)</f>
        <v>0</v>
      </c>
      <c r="K81" s="230">
        <f>SUM(K82:K93)</f>
        <v>0</v>
      </c>
    </row>
    <row r="82" spans="1:11" ht="13.5" customHeight="1">
      <c r="A82" s="161">
        <v>61</v>
      </c>
      <c r="B82" s="162" t="s">
        <v>159</v>
      </c>
      <c r="C82" s="163" t="s">
        <v>291</v>
      </c>
      <c r="D82" s="163" t="s">
        <v>160</v>
      </c>
      <c r="E82" s="163"/>
      <c r="F82" s="163" t="s">
        <v>51</v>
      </c>
      <c r="G82" s="338">
        <v>17.63</v>
      </c>
      <c r="H82" s="248"/>
      <c r="I82" s="253">
        <f>G82*H82</f>
        <v>0</v>
      </c>
      <c r="J82" s="248">
        <v>0</v>
      </c>
      <c r="K82" s="291">
        <f aca="true" t="shared" si="4" ref="K82:K93">SUM(I82:J82)</f>
        <v>0</v>
      </c>
    </row>
    <row r="83" spans="1:11" ht="13.5" customHeight="1">
      <c r="A83" s="164">
        <v>62</v>
      </c>
      <c r="B83" s="165" t="s">
        <v>159</v>
      </c>
      <c r="C83" s="166" t="s">
        <v>292</v>
      </c>
      <c r="D83" s="166" t="s">
        <v>161</v>
      </c>
      <c r="E83" s="166"/>
      <c r="F83" s="166" t="s">
        <v>51</v>
      </c>
      <c r="G83" s="316">
        <v>10.286</v>
      </c>
      <c r="H83" s="250"/>
      <c r="I83" s="254">
        <f>G83*H83</f>
        <v>0</v>
      </c>
      <c r="J83" s="255">
        <v>0</v>
      </c>
      <c r="K83" s="292">
        <f t="shared" si="4"/>
        <v>0</v>
      </c>
    </row>
    <row r="84" spans="1:11" ht="13.5" customHeight="1">
      <c r="A84" s="164">
        <v>63</v>
      </c>
      <c r="B84" s="165" t="s">
        <v>159</v>
      </c>
      <c r="C84" s="166" t="s">
        <v>293</v>
      </c>
      <c r="D84" s="166" t="s">
        <v>162</v>
      </c>
      <c r="E84" s="166"/>
      <c r="F84" s="166" t="s">
        <v>51</v>
      </c>
      <c r="G84" s="316">
        <v>14.323</v>
      </c>
      <c r="H84" s="250"/>
      <c r="I84" s="254">
        <f>G84*H84</f>
        <v>0</v>
      </c>
      <c r="J84" s="255">
        <v>0</v>
      </c>
      <c r="K84" s="292">
        <f t="shared" si="4"/>
        <v>0</v>
      </c>
    </row>
    <row r="85" spans="1:11" ht="13.5" customHeight="1">
      <c r="A85" s="164">
        <v>64</v>
      </c>
      <c r="B85" s="165" t="s">
        <v>159</v>
      </c>
      <c r="C85" s="166" t="s">
        <v>294</v>
      </c>
      <c r="D85" s="166" t="s">
        <v>163</v>
      </c>
      <c r="E85" s="166"/>
      <c r="F85" s="166" t="s">
        <v>51</v>
      </c>
      <c r="G85" s="316">
        <v>5.479</v>
      </c>
      <c r="H85" s="250"/>
      <c r="I85" s="254">
        <f>G85*H85</f>
        <v>0</v>
      </c>
      <c r="J85" s="255">
        <v>0</v>
      </c>
      <c r="K85" s="292">
        <f t="shared" si="4"/>
        <v>0</v>
      </c>
    </row>
    <row r="86" spans="1:11" ht="13.5" customHeight="1" thickBot="1">
      <c r="A86" s="167">
        <v>65</v>
      </c>
      <c r="B86" s="168" t="s">
        <v>164</v>
      </c>
      <c r="C86" s="169" t="s">
        <v>295</v>
      </c>
      <c r="D86" s="169" t="s">
        <v>165</v>
      </c>
      <c r="E86" s="169"/>
      <c r="F86" s="169" t="s">
        <v>22</v>
      </c>
      <c r="G86" s="317">
        <v>529.66</v>
      </c>
      <c r="H86" s="251"/>
      <c r="I86" s="256">
        <f>G86*H86</f>
        <v>0</v>
      </c>
      <c r="J86" s="251">
        <v>0</v>
      </c>
      <c r="K86" s="294">
        <f t="shared" si="4"/>
        <v>0</v>
      </c>
    </row>
    <row r="87" spans="1:11" ht="13.5" customHeight="1">
      <c r="A87" s="153">
        <v>66</v>
      </c>
      <c r="B87" s="154" t="s">
        <v>157</v>
      </c>
      <c r="C87" s="155" t="s">
        <v>296</v>
      </c>
      <c r="D87" s="155" t="s">
        <v>166</v>
      </c>
      <c r="E87" s="155"/>
      <c r="F87" s="155" t="s">
        <v>118</v>
      </c>
      <c r="G87" s="302">
        <v>10852.335</v>
      </c>
      <c r="H87" s="231"/>
      <c r="I87" s="231">
        <v>0</v>
      </c>
      <c r="J87" s="232">
        <f>G87*H87</f>
        <v>0</v>
      </c>
      <c r="K87" s="290">
        <f t="shared" si="4"/>
        <v>0</v>
      </c>
    </row>
    <row r="88" spans="1:11" ht="13.5" customHeight="1">
      <c r="A88" s="173">
        <v>67</v>
      </c>
      <c r="B88" s="143" t="s">
        <v>157</v>
      </c>
      <c r="C88" s="144" t="s">
        <v>297</v>
      </c>
      <c r="D88" s="144" t="s">
        <v>298</v>
      </c>
      <c r="E88" s="144"/>
      <c r="F88" s="144" t="s">
        <v>29</v>
      </c>
      <c r="G88" s="303">
        <v>48</v>
      </c>
      <c r="H88" s="233"/>
      <c r="I88" s="257">
        <v>0</v>
      </c>
      <c r="J88" s="258">
        <f>G88*H88</f>
        <v>0</v>
      </c>
      <c r="K88" s="277">
        <f>SUM(I88:J88)</f>
        <v>0</v>
      </c>
    </row>
    <row r="89" spans="1:11" ht="13.5" customHeight="1" thickBot="1">
      <c r="A89" s="174">
        <v>68</v>
      </c>
      <c r="B89" s="175" t="s">
        <v>157</v>
      </c>
      <c r="C89" s="176" t="s">
        <v>269</v>
      </c>
      <c r="D89" s="176" t="s">
        <v>270</v>
      </c>
      <c r="E89" s="176"/>
      <c r="F89" s="176" t="s">
        <v>118</v>
      </c>
      <c r="G89" s="318">
        <v>768</v>
      </c>
      <c r="H89" s="259"/>
      <c r="I89" s="260">
        <v>0</v>
      </c>
      <c r="J89" s="261">
        <f>G89*H89</f>
        <v>0</v>
      </c>
      <c r="K89" s="295">
        <f>SUM(I89:J89)</f>
        <v>0</v>
      </c>
    </row>
    <row r="90" spans="1:11" ht="13.5" customHeight="1">
      <c r="A90" s="161">
        <v>69</v>
      </c>
      <c r="B90" s="162" t="s">
        <v>181</v>
      </c>
      <c r="C90" s="163" t="s">
        <v>303</v>
      </c>
      <c r="D90" s="163" t="s">
        <v>304</v>
      </c>
      <c r="E90" s="163"/>
      <c r="F90" s="163" t="s">
        <v>29</v>
      </c>
      <c r="G90" s="315">
        <v>1152</v>
      </c>
      <c r="H90" s="262"/>
      <c r="I90" s="263">
        <f>G90*H90</f>
        <v>0</v>
      </c>
      <c r="J90" s="264">
        <v>0</v>
      </c>
      <c r="K90" s="296">
        <f>SUM(I90:J90)</f>
        <v>0</v>
      </c>
    </row>
    <row r="91" spans="1:11" ht="13.5" customHeight="1" thickBot="1">
      <c r="A91" s="177">
        <v>70</v>
      </c>
      <c r="B91" s="178" t="s">
        <v>271</v>
      </c>
      <c r="C91" s="179" t="s">
        <v>272</v>
      </c>
      <c r="D91" s="179" t="s">
        <v>273</v>
      </c>
      <c r="E91" s="179"/>
      <c r="F91" s="179" t="s">
        <v>118</v>
      </c>
      <c r="G91" s="319">
        <v>768</v>
      </c>
      <c r="H91" s="265"/>
      <c r="I91" s="266">
        <f>G91*H91</f>
        <v>0</v>
      </c>
      <c r="J91" s="267">
        <v>0</v>
      </c>
      <c r="K91" s="297">
        <f>SUM(I91:J91)</f>
        <v>0</v>
      </c>
    </row>
    <row r="92" spans="1:11" ht="13.5" customHeight="1" thickBot="1">
      <c r="A92" s="180">
        <v>71</v>
      </c>
      <c r="B92" s="181" t="s">
        <v>274</v>
      </c>
      <c r="C92" s="182" t="s">
        <v>275</v>
      </c>
      <c r="D92" s="182" t="s">
        <v>276</v>
      </c>
      <c r="E92" s="182"/>
      <c r="F92" s="182" t="s">
        <v>29</v>
      </c>
      <c r="G92" s="320">
        <v>384</v>
      </c>
      <c r="H92" s="268"/>
      <c r="I92" s="269">
        <f>G92*H92</f>
        <v>0</v>
      </c>
      <c r="J92" s="270">
        <v>0</v>
      </c>
      <c r="K92" s="298">
        <f>SUM(I92:J92)</f>
        <v>0</v>
      </c>
    </row>
    <row r="93" spans="1:11" ht="24" customHeight="1" thickBot="1">
      <c r="A93" s="183">
        <v>72</v>
      </c>
      <c r="B93" s="184" t="s">
        <v>157</v>
      </c>
      <c r="C93" s="185" t="s">
        <v>167</v>
      </c>
      <c r="D93" s="185" t="s">
        <v>168</v>
      </c>
      <c r="E93" s="185"/>
      <c r="F93" s="185" t="s">
        <v>51</v>
      </c>
      <c r="G93" s="339">
        <v>53.474</v>
      </c>
      <c r="H93" s="271"/>
      <c r="I93" s="271">
        <v>0</v>
      </c>
      <c r="J93" s="271">
        <f>G93*H93</f>
        <v>0</v>
      </c>
      <c r="K93" s="299">
        <f t="shared" si="4"/>
        <v>0</v>
      </c>
    </row>
    <row r="94" spans="1:11" ht="21" customHeight="1" thickBot="1">
      <c r="A94" s="138"/>
      <c r="B94" s="139"/>
      <c r="C94" s="140" t="s">
        <v>169</v>
      </c>
      <c r="D94" s="140" t="s">
        <v>170</v>
      </c>
      <c r="E94" s="140"/>
      <c r="F94" s="140"/>
      <c r="G94" s="301"/>
      <c r="H94" s="230"/>
      <c r="I94" s="230">
        <f>I95</f>
        <v>0</v>
      </c>
      <c r="J94" s="230">
        <f>J95</f>
        <v>0</v>
      </c>
      <c r="K94" s="230">
        <f>K95</f>
        <v>0</v>
      </c>
    </row>
    <row r="95" spans="1:11" ht="23.25" thickBot="1">
      <c r="A95" s="170">
        <v>73</v>
      </c>
      <c r="B95" s="171" t="s">
        <v>169</v>
      </c>
      <c r="C95" s="172" t="s">
        <v>306</v>
      </c>
      <c r="D95" s="172" t="s">
        <v>305</v>
      </c>
      <c r="E95" s="172"/>
      <c r="F95" s="172" t="s">
        <v>22</v>
      </c>
      <c r="G95" s="313">
        <v>1872.512</v>
      </c>
      <c r="H95" s="247"/>
      <c r="I95" s="247">
        <v>0</v>
      </c>
      <c r="J95" s="247">
        <f>G95*H95</f>
        <v>0</v>
      </c>
      <c r="K95" s="289">
        <f>SUM(I95:J95)</f>
        <v>0</v>
      </c>
    </row>
    <row r="96" spans="1:11" ht="14.25" customHeight="1">
      <c r="A96" s="135"/>
      <c r="B96" s="136"/>
      <c r="C96" s="137" t="s">
        <v>171</v>
      </c>
      <c r="D96" s="137" t="s">
        <v>172</v>
      </c>
      <c r="E96" s="137"/>
      <c r="F96" s="137"/>
      <c r="G96" s="300"/>
      <c r="H96" s="229"/>
      <c r="I96" s="229">
        <f>I97+I102</f>
        <v>0</v>
      </c>
      <c r="J96" s="229">
        <f>J97+J102</f>
        <v>0</v>
      </c>
      <c r="K96" s="229">
        <f>K97+K102</f>
        <v>0</v>
      </c>
    </row>
    <row r="97" spans="1:11" ht="21" customHeight="1" thickBot="1">
      <c r="A97" s="138"/>
      <c r="B97" s="139"/>
      <c r="C97" s="140" t="s">
        <v>173</v>
      </c>
      <c r="D97" s="140" t="s">
        <v>174</v>
      </c>
      <c r="E97" s="140"/>
      <c r="F97" s="140"/>
      <c r="G97" s="301"/>
      <c r="H97" s="230"/>
      <c r="I97" s="230">
        <f>SUM(I98:I101)</f>
        <v>0</v>
      </c>
      <c r="J97" s="230">
        <f>SUM(J98:J101)</f>
        <v>0</v>
      </c>
      <c r="K97" s="230">
        <f>SUM(K98:K101)</f>
        <v>0</v>
      </c>
    </row>
    <row r="98" spans="1:11" ht="13.5" customHeight="1" thickBot="1">
      <c r="A98" s="226">
        <v>74</v>
      </c>
      <c r="B98" s="227" t="s">
        <v>175</v>
      </c>
      <c r="C98" s="228" t="s">
        <v>302</v>
      </c>
      <c r="D98" s="228" t="s">
        <v>277</v>
      </c>
      <c r="E98" s="228"/>
      <c r="F98" s="228" t="s">
        <v>29</v>
      </c>
      <c r="G98" s="314">
        <v>96</v>
      </c>
      <c r="H98" s="232"/>
      <c r="I98" s="232">
        <v>0</v>
      </c>
      <c r="J98" s="232">
        <f>G98*H98</f>
        <v>0</v>
      </c>
      <c r="K98" s="290">
        <f>SUM(I98:J98)</f>
        <v>0</v>
      </c>
    </row>
    <row r="99" spans="1:11" ht="13.5" customHeight="1">
      <c r="A99" s="161">
        <v>75</v>
      </c>
      <c r="B99" s="162" t="s">
        <v>278</v>
      </c>
      <c r="C99" s="163" t="s">
        <v>301</v>
      </c>
      <c r="D99" s="163" t="s">
        <v>279</v>
      </c>
      <c r="E99" s="163"/>
      <c r="F99" s="163" t="s">
        <v>29</v>
      </c>
      <c r="G99" s="315">
        <v>48</v>
      </c>
      <c r="H99" s="262"/>
      <c r="I99" s="263">
        <f>G99*H99</f>
        <v>0</v>
      </c>
      <c r="J99" s="264">
        <v>0</v>
      </c>
      <c r="K99" s="296">
        <f>SUM(I99:J99)</f>
        <v>0</v>
      </c>
    </row>
    <row r="100" spans="1:11" ht="13.5" customHeight="1" thickBot="1">
      <c r="A100" s="177">
        <v>76</v>
      </c>
      <c r="B100" s="178" t="s">
        <v>278</v>
      </c>
      <c r="C100" s="179" t="s">
        <v>300</v>
      </c>
      <c r="D100" s="179" t="s">
        <v>280</v>
      </c>
      <c r="E100" s="179"/>
      <c r="F100" s="179" t="s">
        <v>29</v>
      </c>
      <c r="G100" s="319">
        <v>48</v>
      </c>
      <c r="H100" s="265"/>
      <c r="I100" s="266">
        <f>G100*H100</f>
        <v>0</v>
      </c>
      <c r="J100" s="267">
        <v>0</v>
      </c>
      <c r="K100" s="297">
        <f>SUM(I100:J100)</f>
        <v>0</v>
      </c>
    </row>
    <row r="101" spans="1:11" ht="34.5" thickBot="1">
      <c r="A101" s="183">
        <v>77</v>
      </c>
      <c r="B101" s="184" t="s">
        <v>175</v>
      </c>
      <c r="C101" s="185" t="s">
        <v>299</v>
      </c>
      <c r="D101" s="329" t="s">
        <v>327</v>
      </c>
      <c r="E101" s="185"/>
      <c r="F101" s="185" t="s">
        <v>29</v>
      </c>
      <c r="G101" s="321">
        <v>96</v>
      </c>
      <c r="H101" s="271"/>
      <c r="I101" s="271">
        <v>0</v>
      </c>
      <c r="J101" s="271">
        <f>G101*H101</f>
        <v>0</v>
      </c>
      <c r="K101" s="299">
        <f>SUM(I101:J101)</f>
        <v>0</v>
      </c>
    </row>
    <row r="102" spans="1:11" ht="21" customHeight="1" thickBot="1">
      <c r="A102" s="138"/>
      <c r="B102" s="139"/>
      <c r="C102" s="140" t="s">
        <v>176</v>
      </c>
      <c r="D102" s="140" t="s">
        <v>177</v>
      </c>
      <c r="E102" s="140"/>
      <c r="F102" s="140"/>
      <c r="G102" s="301"/>
      <c r="H102" s="230"/>
      <c r="I102" s="230">
        <f>SUM(I103:I104)</f>
        <v>0</v>
      </c>
      <c r="J102" s="230">
        <f>SUM(J103:J104)</f>
        <v>0</v>
      </c>
      <c r="K102" s="230">
        <f>SUM(K103:K104)</f>
        <v>0</v>
      </c>
    </row>
    <row r="103" spans="1:11" ht="24" customHeight="1" thickBot="1">
      <c r="A103" s="170">
        <v>78</v>
      </c>
      <c r="B103" s="171" t="s">
        <v>178</v>
      </c>
      <c r="C103" s="172" t="s">
        <v>179</v>
      </c>
      <c r="D103" s="172" t="s">
        <v>180</v>
      </c>
      <c r="E103" s="172"/>
      <c r="F103" s="172" t="s">
        <v>118</v>
      </c>
      <c r="G103" s="313">
        <v>120</v>
      </c>
      <c r="H103" s="247"/>
      <c r="I103" s="247">
        <v>0</v>
      </c>
      <c r="J103" s="247">
        <f>G103*H103</f>
        <v>0</v>
      </c>
      <c r="K103" s="289">
        <f>SUM(I103:J103)</f>
        <v>0</v>
      </c>
    </row>
    <row r="104" spans="1:11" ht="13.5" customHeight="1" thickBot="1">
      <c r="A104" s="217">
        <v>79</v>
      </c>
      <c r="B104" s="218" t="s">
        <v>181</v>
      </c>
      <c r="C104" s="219" t="s">
        <v>182</v>
      </c>
      <c r="D104" s="219" t="s">
        <v>183</v>
      </c>
      <c r="E104" s="219"/>
      <c r="F104" s="219" t="s">
        <v>118</v>
      </c>
      <c r="G104" s="310">
        <v>120</v>
      </c>
      <c r="H104" s="244"/>
      <c r="I104" s="244">
        <f>G104*H104</f>
        <v>0</v>
      </c>
      <c r="J104" s="244">
        <v>0</v>
      </c>
      <c r="K104" s="285">
        <f>SUM(I104:J104)</f>
        <v>0</v>
      </c>
    </row>
    <row r="105" spans="1:11" s="191" customFormat="1" ht="21" customHeight="1">
      <c r="A105" s="186"/>
      <c r="B105" s="187"/>
      <c r="C105" s="188"/>
      <c r="D105" s="188" t="s">
        <v>184</v>
      </c>
      <c r="E105" s="188"/>
      <c r="F105" s="188"/>
      <c r="G105" s="189"/>
      <c r="H105" s="190"/>
      <c r="I105" s="272">
        <f>I9+I63+I96</f>
        <v>0</v>
      </c>
      <c r="J105" s="272">
        <f>J9+J63+J96</f>
        <v>0</v>
      </c>
      <c r="K105" s="272">
        <f>K9+K63+K96</f>
        <v>0</v>
      </c>
    </row>
    <row r="111" spans="9:11" ht="15">
      <c r="I111" s="200"/>
      <c r="J111" s="208" t="s">
        <v>322</v>
      </c>
      <c r="K111" s="201"/>
    </row>
    <row r="112" spans="1:11" s="191" customFormat="1" ht="15">
      <c r="A112" s="204"/>
      <c r="B112" s="205"/>
      <c r="C112" s="206"/>
      <c r="D112" s="206"/>
      <c r="E112" s="206"/>
      <c r="F112" s="206"/>
      <c r="G112" s="207"/>
      <c r="H112" s="202"/>
      <c r="I112" s="202"/>
      <c r="J112" s="203" t="s">
        <v>314</v>
      </c>
      <c r="K112" s="207"/>
    </row>
    <row r="113" spans="1:11" s="191" customFormat="1" ht="15">
      <c r="A113" s="204"/>
      <c r="B113" s="205"/>
      <c r="C113" s="206"/>
      <c r="D113" s="206"/>
      <c r="E113" s="206"/>
      <c r="F113" s="206"/>
      <c r="G113" s="207"/>
      <c r="H113" s="202"/>
      <c r="I113" s="202"/>
      <c r="J113" s="203" t="s">
        <v>315</v>
      </c>
      <c r="K113" s="207"/>
    </row>
  </sheetData>
  <sheetProtection/>
  <mergeCells count="1">
    <mergeCell ref="A4:B4"/>
  </mergeCells>
  <printOptions/>
  <pageMargins left="0.3937007874015748" right="0.3937007874015748" top="0.5905511811023623" bottom="0.5905511811023623" header="0" footer="0"/>
  <pageSetup fitToHeight="100" fitToWidth="1" horizontalDpi="600" verticalDpi="600" orientation="landscape" paperSize="9" scale="78" r:id="rId1"/>
  <headerFooter alignWithMargins="0">
    <oddFooter>&amp;C &amp;"-,Normálne"&amp;9súťažné podklady - príloha č. 3 - položkovitý rozpočet s výkazom výmer &amp;Rstr.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Borbélyová</dc:creator>
  <cp:keywords/>
  <dc:description/>
  <cp:lastModifiedBy>Mária Borbélyová</cp:lastModifiedBy>
  <cp:lastPrinted>2017-02-22T14:07:07Z</cp:lastPrinted>
  <dcterms:created xsi:type="dcterms:W3CDTF">2017-01-27T08:26:18Z</dcterms:created>
  <dcterms:modified xsi:type="dcterms:W3CDTF">2017-02-24T13:04:50Z</dcterms:modified>
  <cp:category/>
  <cp:version/>
  <cp:contentType/>
  <cp:contentStatus/>
</cp:coreProperties>
</file>